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285" windowWidth="8445" windowHeight="6285" tabRatio="605" activeTab="0"/>
  </bookViews>
  <sheets>
    <sheet name="Határozat" sheetId="1" r:id="rId1"/>
    <sheet name="Indoklás" sheetId="2" r:id="rId2"/>
    <sheet name="Bevétel" sheetId="3" r:id="rId3"/>
    <sheet name="Kiadás" sheetId="4" r:id="rId4"/>
    <sheet name="Szakfeladat" sheetId="5" r:id="rId5"/>
    <sheet name="Részben ön.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<sst xmlns="http://schemas.openxmlformats.org/spreadsheetml/2006/main" count="370" uniqueCount="273">
  <si>
    <t>Megnevezés</t>
  </si>
  <si>
    <t>1.1 Hatósági jogkörhöz köthető működési bevétel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</si>
  <si>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</si>
  <si>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</si>
  <si>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</si>
  <si>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</si>
  <si>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</si>
  <si>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</si>
  <si>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</si>
  <si>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1.2 Egyéb saját bevétel</t>
  </si>
  <si>
    <t>1.3 Áfa bevételek</t>
  </si>
  <si>
    <t>1.4 Hozam- és kamatbevételek</t>
  </si>
  <si>
    <t>Átvett pénzeszközök vállalkozásoktól</t>
  </si>
  <si>
    <t>Átvett pénzeszközök háztartásoktól</t>
  </si>
  <si>
    <t>Iparűzési adó</t>
  </si>
  <si>
    <t>2.1 Helyi adók</t>
  </si>
  <si>
    <t>2.2 Pótlék, bírság</t>
  </si>
  <si>
    <t>SZJA helyben maradó része</t>
  </si>
  <si>
    <t>SZJA  jövedelemkülönbség mérséklése</t>
  </si>
  <si>
    <t>Gépjárműadó</t>
  </si>
  <si>
    <t>2.3  Átengedett központi adók</t>
  </si>
  <si>
    <t>I. Működési bevételek (1+2)</t>
  </si>
  <si>
    <t>1.1    Normatív támogatások</t>
  </si>
  <si>
    <t>Lakossági közműfejlesztési támogatás</t>
  </si>
  <si>
    <t>Könyvtári érdekeltségnövelő támogatás</t>
  </si>
  <si>
    <t>1.2   Központosított előirányzatok</t>
  </si>
  <si>
    <t>Kiegészítő támogatás közoktatási feladatokhoz</t>
  </si>
  <si>
    <t>Kiegészítő támogatás szociális feladatokhoz</t>
  </si>
  <si>
    <t>1.4 Normatív kötött felhasználású támogatás</t>
  </si>
  <si>
    <t>1. Önkormányzatok költségvetési támogatása (1.1-1.4)</t>
  </si>
  <si>
    <t>Támogatásértékű műk. bevétel központi költségv-i szervtől</t>
  </si>
  <si>
    <t>Támogatásértékű műk. bevétel társadalombizt. alaptól</t>
  </si>
  <si>
    <t>Támogatásértékű műk. bevétel elkülönít. állami pénzalaptól</t>
  </si>
  <si>
    <t>Támogatásértékű műk. bevétel helyi önkormányzatoktól</t>
  </si>
  <si>
    <t>II. Támogatások (1-3)</t>
  </si>
  <si>
    <t>III. Felhalmozási és tőkejellegű bevételek</t>
  </si>
  <si>
    <t>IV. Támogatási kölcsön visszatérülése</t>
  </si>
  <si>
    <t>1.   Működési célú hitel</t>
  </si>
  <si>
    <t>2.   Felhalmozási célú hitel</t>
  </si>
  <si>
    <t>V. Hitelek</t>
  </si>
  <si>
    <t>Előző évi pénzmaradvány igénybevétele</t>
  </si>
  <si>
    <t>VI. Pénzforgalom nélküli bevételek</t>
  </si>
  <si>
    <t>BEVÉTELEK ÖSSZESEN</t>
  </si>
  <si>
    <t>Rendszeres személyi juttatás</t>
  </si>
  <si>
    <t>Munkavégzéshez kapcsolódó juttatás</t>
  </si>
  <si>
    <t>Foglalkoztatottak sajátos juttatása</t>
  </si>
  <si>
    <t>Személyhez kapcsolódó ktg. térítés</t>
  </si>
  <si>
    <t>Személyi juttatás összesen</t>
  </si>
  <si>
    <t>Társadalombiztosítási járulék</t>
  </si>
  <si>
    <t>Munkaadói járulék</t>
  </si>
  <si>
    <t>Egészségügyi hozzájárulás</t>
  </si>
  <si>
    <t>Táppénz hozzájárulás</t>
  </si>
  <si>
    <t>Járulékok összesen</t>
  </si>
  <si>
    <t>Készletbeszerzés</t>
  </si>
  <si>
    <t>Szolgáltatások</t>
  </si>
  <si>
    <t>Különféle dologi kiadások</t>
  </si>
  <si>
    <t>Dologi kiadások összesen</t>
  </si>
  <si>
    <t>Beruházás</t>
  </si>
  <si>
    <t>KIADÁSOK ÖSSZESEN</t>
  </si>
  <si>
    <t>Külső személyi juttatás</t>
  </si>
  <si>
    <t>Egyéb folyó kiadások</t>
  </si>
  <si>
    <t>Beruházások</t>
  </si>
  <si>
    <t>Óvodai intézményi étkeztetés</t>
  </si>
  <si>
    <t>Munkahelyi vendéglátás</t>
  </si>
  <si>
    <t>Közvilágítás</t>
  </si>
  <si>
    <t>Finanszírozási műveletek</t>
  </si>
  <si>
    <t>2.4 Egyéb sajátos bevételek</t>
  </si>
  <si>
    <t xml:space="preserve"> Támogatásértékű működési bevétel</t>
  </si>
  <si>
    <t>3.  Támogatásértékű bevételek összesen</t>
  </si>
  <si>
    <t>2. Önkormányzat sajátos működési bevételei  (2.1-2.4)</t>
  </si>
  <si>
    <t>Foglalkoztatottak sajátos juttatásai</t>
  </si>
  <si>
    <t>Személyekkel kapcsolatos ktgtérítés és hozzájárulás</t>
  </si>
  <si>
    <t>SZEMÉLYI JUTTATÁS</t>
  </si>
  <si>
    <t>MUNKAADÓKAT TERHELŐ JÁRULÉKOK</t>
  </si>
  <si>
    <t>Kommunikációs szolgáltatás</t>
  </si>
  <si>
    <t>Szolgáltatási kiadások</t>
  </si>
  <si>
    <t>Vásárolt közszolgáltatás</t>
  </si>
  <si>
    <t>Általános forgalmi adó kiadás</t>
  </si>
  <si>
    <t>Kiküldetés, reprezentáció</t>
  </si>
  <si>
    <t>Egyéb dologi kiadás</t>
  </si>
  <si>
    <t>Adók, díjak, egyéb befizetés</t>
  </si>
  <si>
    <t>Kamatkiadások</t>
  </si>
  <si>
    <t>DOLOGI ÉS EGYÉB KIADÁSOK</t>
  </si>
  <si>
    <t>Működési célú pénzeszköz átadás  önkormányzatnak</t>
  </si>
  <si>
    <t>Működési célú pénzeszköz átadás nonprofit szervnek</t>
  </si>
  <si>
    <t>Működési célú pénzeszköz átadás egyéb vállalkozásn.</t>
  </si>
  <si>
    <t>Önkormányzat által folyósított ellátás</t>
  </si>
  <si>
    <t>MŰKÖDÉSI PÉNZÁTADÁS, EGYÉB TÁMOG.</t>
  </si>
  <si>
    <t>Felújítások</t>
  </si>
  <si>
    <t>Beruházások  ÁFA-ja</t>
  </si>
  <si>
    <t>Felhalmozási célú kölcsön nyújtása háztartásoknak</t>
  </si>
  <si>
    <t>Fejlesztési célú hitel törlesztése</t>
  </si>
  <si>
    <t>FELHALMOZÁSI KIADÁSOK</t>
  </si>
  <si>
    <t>KIADÁSOK ÖSSZESEN:</t>
  </si>
  <si>
    <t xml:space="preserve">                   </t>
  </si>
  <si>
    <t xml:space="preserve">  </t>
  </si>
  <si>
    <t>BEVÉTELEK</t>
  </si>
  <si>
    <t>KIADÁSOK</t>
  </si>
  <si>
    <t>Kiadások részben önálló intézményenként</t>
  </si>
  <si>
    <t>ÓVODA</t>
  </si>
  <si>
    <t>ISKOLA</t>
  </si>
  <si>
    <t>Felhalm. célú pénzeszköz átadása vállalkozásoknak</t>
  </si>
  <si>
    <t>Magánszemélyek kommunális adója -  felhalmozási célú</t>
  </si>
  <si>
    <t>Állományba nem tartozók juttatásai</t>
  </si>
  <si>
    <t>Családsegítés</t>
  </si>
  <si>
    <t>Módosítás</t>
  </si>
  <si>
    <t>4.sz. melléklet         ezer Ft-ban</t>
  </si>
  <si>
    <t>1. sz. melléklet  ezer Ft-ban</t>
  </si>
  <si>
    <t>3. sz. melléklet            ezer Ft-ban</t>
  </si>
  <si>
    <t>2. sz.melléklet          ezer Ft-ban</t>
  </si>
  <si>
    <t>Kiegészítő támogatás szociális feladatokhoz:</t>
  </si>
  <si>
    <t>Működési hitelfelvétel csökkentése:</t>
  </si>
  <si>
    <t>A kiadások igazodva a bevételek által meghatározott feladatokhoz kerültek módosításra.</t>
  </si>
  <si>
    <t>Héhalom Községi Önkormányzat Képviselő-testülete</t>
  </si>
  <si>
    <t xml:space="preserve"> </t>
  </si>
  <si>
    <t>BEVÉTELI ELŐIRÁNYZAT:</t>
  </si>
  <si>
    <t xml:space="preserve">    az  1, 2, 3 számú mellékletek alapján.</t>
  </si>
  <si>
    <t>Szilágyi Albert</t>
  </si>
  <si>
    <t xml:space="preserve">              </t>
  </si>
  <si>
    <t xml:space="preserve"> polgármester</t>
  </si>
  <si>
    <t>KIADÁSI ELŐIRÁNYZAT:</t>
  </si>
  <si>
    <t xml:space="preserve">        </t>
  </si>
  <si>
    <t>1.§.</t>
  </si>
  <si>
    <t>1. Intézményi működési bevételek (1.1-1.5)</t>
  </si>
  <si>
    <t xml:space="preserve">      körjegyző</t>
  </si>
  <si>
    <t>Dukáné Unghy Erzsébet</t>
  </si>
  <si>
    <t>A módosításokat az 1, 2, 3 számú mellékletek tartalmazzák.</t>
  </si>
  <si>
    <t>Óvodáztatási támogatás</t>
  </si>
  <si>
    <t>Támogatásértékű műk. bevétel kistérségtől</t>
  </si>
  <si>
    <t>Felújítások ÁFA-ja</t>
  </si>
  <si>
    <t>2011. évi módosított ei.</t>
  </si>
  <si>
    <t>1.5 Egyéb központi támogatás</t>
  </si>
  <si>
    <t>Támogatásértékű műk. bevétel EU-s programokra</t>
  </si>
  <si>
    <t>Támogatásértékű beruházási bevétel EU-s programokra</t>
  </si>
  <si>
    <t>Támogatásértékű felújítási bevétel</t>
  </si>
  <si>
    <t>Támogatásértékű felhalmozási bevétel (KEOP-5.3.0/A-09-2010-0030)</t>
  </si>
  <si>
    <t xml:space="preserve"> Támogatásértékű felhalmozási bevétel </t>
  </si>
  <si>
    <t>Szociális jellegű juttatások</t>
  </si>
  <si>
    <t>Támogatásért. beruházási kiadás önkormányzatnak</t>
  </si>
  <si>
    <t>2011. évi módosított előir.</t>
  </si>
  <si>
    <t>2011. évi módosított előirányzat</t>
  </si>
  <si>
    <t>Részmunkaidőben foglalkoztatottak juttatásai</t>
  </si>
  <si>
    <t>ÖNHIKI</t>
  </si>
  <si>
    <t>Működésképtelen önkormányzatok egyéb támogatása</t>
  </si>
  <si>
    <t>2011. évi eredeti mód.előirányzat</t>
  </si>
  <si>
    <t>Irányító szerv alá tartozó költségvetési szervnek folyósított működési támogatás</t>
  </si>
  <si>
    <t>Működési célú hitel törlesztése</t>
  </si>
  <si>
    <t>Út, autópálya építése</t>
  </si>
  <si>
    <t>Közutak, hidak, alagutak üzemeltetése</t>
  </si>
  <si>
    <t>Iskolai Intézményi étkeztetés</t>
  </si>
  <si>
    <t>Saját tulajdonú ingatlan adásvétele</t>
  </si>
  <si>
    <t>Lakóingatlan bérbeadása, üzemeltetése</t>
  </si>
  <si>
    <t>Nem lakóingatlan bérbeadása, üzemeltetése</t>
  </si>
  <si>
    <t>Építményüzemeltetés</t>
  </si>
  <si>
    <t>Zöldterület kezelés</t>
  </si>
  <si>
    <t>Önkormányzati jogalkotás</t>
  </si>
  <si>
    <t>Önkormányzatok igazgatási tevékenysége</t>
  </si>
  <si>
    <t>Települési kisebbségi önkormányzatok igazgatási tevékenysége</t>
  </si>
  <si>
    <t>Közbeszerzés</t>
  </si>
  <si>
    <t>Adó kiszabása, beszedése</t>
  </si>
  <si>
    <t>Önkormányzatok közbeszerzési eljárásainak lebonyolítása</t>
  </si>
  <si>
    <t>Város és községgazdálkodás</t>
  </si>
  <si>
    <t>Önkormányzatok elszámolásai</t>
  </si>
  <si>
    <t>Önkormányzatok elszámolási költségvetési szerveikkel</t>
  </si>
  <si>
    <t>Fejezeti és általános tartalék</t>
  </si>
  <si>
    <t>Központi költségvetési befizetése</t>
  </si>
  <si>
    <t>Ár és belvízvédelemmel összefüggő tevékenységek</t>
  </si>
  <si>
    <t>Katasztrófavédelmi helyreállítási költség</t>
  </si>
  <si>
    <t>Óvodai nevelés, ellátás</t>
  </si>
  <si>
    <t>Sajátos nevelési igényű gyermekek óvodai nevelése, ellátása</t>
  </si>
  <si>
    <t>Nemzeti és etnikai kisebbségi óvodai nevelés, ellátás</t>
  </si>
  <si>
    <t>Alapfokú okt. intézményeinek, programjainak komplex támogatása</t>
  </si>
  <si>
    <t>Általános iskolai tanulók oktatása 1-4. évfolyam</t>
  </si>
  <si>
    <t>Sajátos nevelési igényű ált. iskolai okt. 1-4. évfolyam</t>
  </si>
  <si>
    <t>Nemzeti és etnikai kisebbségi tanulók ált. isk. oktatása 1-4. évfoly.</t>
  </si>
  <si>
    <t>Általános iskolai tanulók oktatása 5-8. évfolyam</t>
  </si>
  <si>
    <t>Sajátos nevelési igényű ált. isk. tanulók oktatása 5-8. évfolyam</t>
  </si>
  <si>
    <t>Nemzeti és etnikai kisebbségi tanulók ált. isk. okt. 5-8. évfolyam</t>
  </si>
  <si>
    <t>Általános iskolai napközi otthoni nevelés</t>
  </si>
  <si>
    <t>Általános iskolai tanulószobai nevelés</t>
  </si>
  <si>
    <t>Háziorvosi ügyeleti ellátás</t>
  </si>
  <si>
    <t>Fogorvosi alapellátás</t>
  </si>
  <si>
    <t>Család és nővédelmi egészségügyi gondozás</t>
  </si>
  <si>
    <t>Ifjúság-egészségügyi gondozás</t>
  </si>
  <si>
    <t>Rendszeres szociális segélyezés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</si>
  <si>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</si>
  <si>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</si>
  <si>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</si>
  <si>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</si>
  <si>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</si>
  <si>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Rendszeres gyermekvédelmi pénzbeli ellátás</t>
  </si>
  <si>
    <t>Kiegészítő gyermekvédelmi ellátás</t>
  </si>
  <si>
    <t>Helyi eseti lakásfenntartási támogatás</t>
  </si>
  <si>
    <t>Átmeneti segély</t>
  </si>
  <si>
    <t>Temetési segély</t>
  </si>
  <si>
    <t>Rendkívüli gyermekvédelmi támogatás</t>
  </si>
  <si>
    <t>Mozgáskorlátozottak közlekedési támogatása</t>
  </si>
  <si>
    <t>Egyéb önkormányzati eseti pénbeli ellátások</t>
  </si>
  <si>
    <t>Közgyógyellátás</t>
  </si>
  <si>
    <t>Köztemetés</t>
  </si>
  <si>
    <t>Szociális étkeztetés</t>
  </si>
  <si>
    <t>Házi segítségnyújtás</t>
  </si>
  <si>
    <t>Önkormányzatok által nyújtott lakástámogatás</t>
  </si>
  <si>
    <t>Civil szervezetek működési támogatása</t>
  </si>
  <si>
    <t>Civil szervezetek program- és egyéb támogatása</t>
  </si>
  <si>
    <t>Rövid időtartamú közfoglalkoztatás</t>
  </si>
  <si>
    <t>Bérpótló juttatásra jogosultak hosszabb időtartamú foglalkoztat.</t>
  </si>
  <si>
    <t>Közmunka</t>
  </si>
  <si>
    <t>Könyvtári állomány gyarapítása, nyilvántartása</t>
  </si>
  <si>
    <t>Könyvtári szolgáltatás</t>
  </si>
  <si>
    <t>Múzeumi közművelődési, közönségkapcsolati tevékenység</t>
  </si>
  <si>
    <t>Sportlétesítmények működtetése és fejlesztése</t>
  </si>
  <si>
    <t>Szabadidőspot-tevékenység és támogatása</t>
  </si>
  <si>
    <t>Iskolai, diáksport-tevékenység és támogatása</t>
  </si>
  <si>
    <t>Köztemető-fenntartás és működtetés</t>
  </si>
  <si>
    <t>ÖSSZESEN:</t>
  </si>
  <si>
    <t>1.5 Működési célú pénzeszközátvétel államháztart. kívülről</t>
  </si>
  <si>
    <t>Normatív állami hozzájárulás lakosságszám. kötötten</t>
  </si>
  <si>
    <t>Normatív állami hozzájárulás feladatmutatóhoz kötötten</t>
  </si>
  <si>
    <t xml:space="preserve">Gyermekszegénység elleni program nyári gyermekétkeztetés </t>
  </si>
  <si>
    <t>1.3 Működésképtelenné vált helyi önkorm. egyéb támogatása</t>
  </si>
  <si>
    <t>Normatív támogatások:</t>
  </si>
  <si>
    <t>Rendszeres szociális segély</t>
  </si>
  <si>
    <t>Lakásfenntartási támogatás</t>
  </si>
  <si>
    <t>Ápolási díj</t>
  </si>
  <si>
    <t>Egyéb központi támogatás:</t>
  </si>
  <si>
    <t>Költségvetési szerveknél foglalkoztatottak 2011. évi kompenzációja</t>
  </si>
  <si>
    <t>Támogatásértékű működési bevétel központi költségvetési szervtől:</t>
  </si>
  <si>
    <t>Támogatásértékű működési bevétel EU-s programokra:</t>
  </si>
  <si>
    <t>Iskolatej támogatás</t>
  </si>
  <si>
    <t>Támogatásértékű működési bevétel elkülönített állami pénzalaptól:</t>
  </si>
  <si>
    <t>rövid távú közfoglalkoztatás</t>
  </si>
  <si>
    <t>hosszabb távú közfoglalkoztatás</t>
  </si>
  <si>
    <t>2/2011. (II.15.) számú Költségvetési rendelet módosításáról</t>
  </si>
  <si>
    <t>a 2011. évi  MÓDOSÍTOTT</t>
  </si>
  <si>
    <t>Záró rendelkezések</t>
  </si>
  <si>
    <t>2.§.  Az Önkormányzati rendelet a kihirdetését követő napon lép hatályba.</t>
  </si>
  <si>
    <t>2011.évi bevételek és kiadások szakfeladatonként 2. számú módosítása</t>
  </si>
  <si>
    <t>2011. évi eredeti módos. előir.</t>
  </si>
  <si>
    <t>2011 évi eredeti módos. előirányzat</t>
  </si>
  <si>
    <t>2011. évi eredeti módos. előirányzat</t>
  </si>
  <si>
    <t>Nemzetiségi tankönyvtámogatás</t>
  </si>
  <si>
    <t>Az Önkormányzat normatív támogatások lemondása, központosított előirányzatok, szociális feladatok kiegészítő támogatása, egyéb központi támogatások, különböző támogatásértékű bevételek  miatt 2011. évi költségvetési előirányzatát az alábbiak szerint módosítja:</t>
  </si>
  <si>
    <t>Normatív állami hozzájárulás feladatmutatóhoz kötötten lemondása</t>
  </si>
  <si>
    <t>Foglalkoztatást helyettesítő támogatás</t>
  </si>
  <si>
    <t xml:space="preserve">Pénzbeli támogatás </t>
  </si>
  <si>
    <t>lemondás miatt</t>
  </si>
  <si>
    <t>2. Előző évi kiegészítések, visszatérülések</t>
  </si>
  <si>
    <t>2011. évi költségvetési bevételek 3. számú módosítása</t>
  </si>
  <si>
    <t>2011. évi költségvetési kiadások 3. számú módosítása</t>
  </si>
  <si>
    <t>KÖNYVTÁR</t>
  </si>
  <si>
    <t>Héhalom Község Önkormányzatának Képviselő-testülete az államháztartásról szóló 2011. évi CXCV törvény alapján a következőket rendeli el:</t>
  </si>
  <si>
    <t>Javaslat az Önkormányzat 2011. évi költségvetésének 3. számú módosítására</t>
  </si>
  <si>
    <t>Önkormányzatunk 2011. évi költségvetésének 3. számú módosítását az alábbiakban felsorolt bevételek tették szükségessé:</t>
  </si>
  <si>
    <t>Működésképtelenné vált önkormányzatok támogatása (ÖNHIKI)</t>
  </si>
  <si>
    <t>Elmaradott települési önkormányzatok támogatása</t>
  </si>
  <si>
    <t>Előző évi kiegészítések, visszatérülések (2010. évi normatíva elszámolásból)</t>
  </si>
  <si>
    <t>óvónő foglalkoztatása Egyházasdengelegen</t>
  </si>
  <si>
    <t>ÖNHIKI miatt</t>
  </si>
  <si>
    <t>elmaradott tel. támog. miatt</t>
  </si>
  <si>
    <t>(Biztonságtechnikai pályázat)</t>
  </si>
  <si>
    <t>Támogatásértékű működési bevétel helyi önkormányzatoktól</t>
  </si>
  <si>
    <t>(rendszeres gyermekvédelmi támogatásban részesülők )</t>
  </si>
  <si>
    <t>Egyházasdengelegtől albérlet, rendezvények támogatása)</t>
  </si>
  <si>
    <t xml:space="preserve">       ezer Ft-ban</t>
  </si>
  <si>
    <t>HÉHALMI NAPKÖZIOTTHONOS ÓVODA</t>
  </si>
  <si>
    <t>HÉHALMI ÁLTALÁNOS ISKOLA</t>
  </si>
  <si>
    <t>Önállóan működő intézmények 2011. évi előirányzat módosítása</t>
  </si>
  <si>
    <t xml:space="preserve">2/2012. (IV.27) Önkormányzati rendelete </t>
  </si>
  <si>
    <t>Héhalom, 2012. április 26.</t>
  </si>
  <si>
    <t>Záradék:</t>
  </si>
  <si>
    <t>A rendelet a ami napon kihirdetésre került.</t>
  </si>
  <si>
    <t>Héhalom, 2012. április 27.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</si>
</sst>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i/>
      <sz val="13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13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right" wrapText="1"/>
    </xf>
    <xf numFmtId="3" fontId="2" fillId="0" borderId="10" xfId="40" applyNumberFormat="1" applyFont="1" applyBorder="1" applyAlignment="1">
      <alignment horizontal="right" vertical="center"/>
    </xf>
    <xf numFmtId="3" fontId="2" fillId="0" borderId="10" xfId="4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4" fillId="0" borderId="10" xfId="40" applyNumberFormat="1" applyFont="1" applyBorder="1" applyAlignment="1">
      <alignment horizontal="right" vertical="center"/>
    </xf>
    <xf numFmtId="3" fontId="4" fillId="0" borderId="10" xfId="40" applyNumberFormat="1" applyFont="1" applyBorder="1" applyAlignment="1">
      <alignment horizontal="right" vertical="center" wrapText="1"/>
    </xf>
    <xf numFmtId="3" fontId="5" fillId="0" borderId="10" xfId="40" applyNumberFormat="1" applyFont="1" applyBorder="1" applyAlignment="1">
      <alignment horizontal="right" vertical="center"/>
    </xf>
    <xf numFmtId="3" fontId="5" fillId="0" borderId="10" xfId="40" applyNumberFormat="1" applyFont="1" applyBorder="1" applyAlignment="1">
      <alignment horizontal="right" vertical="center" wrapText="1"/>
    </xf>
    <xf numFmtId="3" fontId="3" fillId="0" borderId="10" xfId="40" applyNumberFormat="1" applyFont="1" applyBorder="1" applyAlignment="1">
      <alignment horizontal="right" vertical="center"/>
    </xf>
    <xf numFmtId="3" fontId="3" fillId="0" borderId="10" xfId="4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3" fontId="10" fillId="0" borderId="1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8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justify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3" fontId="5" fillId="0" borderId="14" xfId="4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/>
    </xf>
    <xf numFmtId="3" fontId="2" fillId="0" borderId="0" xfId="4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3" fontId="3" fillId="0" borderId="13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10" fillId="0" borderId="10" xfId="54" applyFont="1" applyBorder="1" applyAlignment="1">
      <alignment vertical="top" wrapText="1"/>
      <protection/>
    </xf>
    <xf numFmtId="3" fontId="10" fillId="0" borderId="10" xfId="54" applyNumberFormat="1" applyFont="1" applyBorder="1" applyAlignment="1">
      <alignment horizontal="right" wrapText="1"/>
      <protection/>
    </xf>
    <xf numFmtId="3" fontId="10" fillId="0" borderId="10" xfId="54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3" fontId="3" fillId="0" borderId="0" xfId="4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4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0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1" fontId="7" fillId="0" borderId="0" xfId="0" applyNumberFormat="1" applyFont="1" applyAlignment="1" applyProtection="1">
      <alignment horizontal="left" wrapText="1" readingOrder="1"/>
      <protection locked="0"/>
    </xf>
    <xf numFmtId="49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5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3" sqref="A3:K6"/>
    </sheetView>
  </sheetViews>
  <sheetFormatPr defaultColWidth="9.140625" defaultRowHeight="12.75"/>
  <cols>
    <col min="1" max="1" width="4.421875" style="70" customWidth="1"/>
    <col min="2" max="6" width="9.140625" style="70" customWidth="1"/>
    <col min="7" max="7" width="15.140625" style="70" bestFit="1" customWidth="1"/>
    <col min="8" max="8" width="9.140625" style="70" customWidth="1"/>
    <col min="9" max="9" width="9.00390625" style="70" customWidth="1"/>
    <col min="10" max="10" width="9.140625" style="0" hidden="1" customWidth="1"/>
  </cols>
  <sheetData>
    <row r="1" spans="1:11" ht="14.25">
      <c r="A1" s="137" t="s">
        <v>113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7" ht="15">
      <c r="A2" s="68"/>
      <c r="B2" s="69"/>
      <c r="C2" s="69"/>
      <c r="D2" s="69"/>
      <c r="E2" s="69"/>
      <c r="F2" s="69"/>
      <c r="G2" s="69"/>
    </row>
    <row r="3" spans="1:11" ht="14.25">
      <c r="A3" s="138" t="s">
        <v>268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7" ht="15">
      <c r="A4" s="68" t="s">
        <v>114</v>
      </c>
      <c r="B4" s="69"/>
      <c r="C4" s="69"/>
      <c r="D4" s="69"/>
      <c r="E4" s="69"/>
      <c r="F4" s="69"/>
      <c r="G4" s="69"/>
    </row>
    <row r="5" spans="1:7" ht="15">
      <c r="A5" s="68"/>
      <c r="B5" s="69"/>
      <c r="C5" s="69"/>
      <c r="D5" s="69"/>
      <c r="E5" s="69"/>
      <c r="F5" s="69"/>
      <c r="G5" s="69"/>
    </row>
    <row r="6" spans="1:11" ht="14.25">
      <c r="A6" s="138" t="s">
        <v>233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7" ht="15">
      <c r="A7" s="71"/>
      <c r="B7" s="69"/>
      <c r="C7" s="69"/>
      <c r="D7" s="69"/>
      <c r="E7" s="69"/>
      <c r="F7" s="69"/>
      <c r="G7" s="69"/>
    </row>
    <row r="8" spans="1:7" ht="15">
      <c r="A8" s="72"/>
      <c r="B8" s="69"/>
      <c r="C8" s="69"/>
      <c r="D8" s="69"/>
      <c r="E8" s="69"/>
      <c r="F8" s="69"/>
      <c r="G8" s="69"/>
    </row>
    <row r="9" spans="1:11" ht="46.5" customHeight="1">
      <c r="A9" s="143" t="s">
        <v>251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7" ht="15">
      <c r="A10" s="71"/>
      <c r="B10" s="69"/>
      <c r="C10" s="69"/>
      <c r="D10" s="69"/>
      <c r="E10" s="69"/>
      <c r="F10" s="69"/>
      <c r="G10" s="69"/>
    </row>
    <row r="11" spans="1:7" ht="15">
      <c r="A11" s="142"/>
      <c r="B11" s="142"/>
      <c r="C11" s="69"/>
      <c r="D11" s="69"/>
      <c r="E11" s="69"/>
      <c r="F11" s="69"/>
      <c r="G11" s="69"/>
    </row>
    <row r="12" spans="1:7" ht="15">
      <c r="A12" s="71"/>
      <c r="B12" s="69"/>
      <c r="C12" s="69"/>
      <c r="D12" s="69"/>
      <c r="E12" s="69"/>
      <c r="F12" s="69"/>
      <c r="G12" s="69"/>
    </row>
    <row r="13" spans="1:11" ht="44.25" customHeight="1">
      <c r="A13" s="78" t="s">
        <v>122</v>
      </c>
      <c r="B13" s="144" t="s">
        <v>242</v>
      </c>
      <c r="C13" s="144"/>
      <c r="D13" s="144"/>
      <c r="E13" s="144"/>
      <c r="F13" s="144"/>
      <c r="G13" s="144"/>
      <c r="H13" s="144"/>
      <c r="I13" s="144"/>
      <c r="J13" s="144"/>
      <c r="K13" s="144"/>
    </row>
    <row r="14" spans="1:7" ht="15" customHeight="1">
      <c r="A14" s="69" t="s">
        <v>121</v>
      </c>
      <c r="B14" s="69"/>
      <c r="C14" s="69"/>
      <c r="D14" s="69"/>
      <c r="E14" s="69"/>
      <c r="F14" s="69"/>
      <c r="G14" s="69"/>
    </row>
    <row r="15" spans="1:7" ht="15">
      <c r="A15" s="69"/>
      <c r="B15" s="69"/>
      <c r="C15" s="69"/>
      <c r="D15" s="69"/>
      <c r="E15" s="69"/>
      <c r="F15" s="69"/>
      <c r="G15" s="69"/>
    </row>
    <row r="16" spans="1:7" ht="15">
      <c r="A16" s="69"/>
      <c r="B16" s="69" t="s">
        <v>234</v>
      </c>
      <c r="C16" s="69"/>
      <c r="D16" s="69"/>
      <c r="E16" s="69"/>
      <c r="F16" s="69"/>
      <c r="G16" s="69"/>
    </row>
    <row r="17" spans="1:7" ht="15">
      <c r="A17" s="69"/>
      <c r="B17" s="69"/>
      <c r="C17" s="69"/>
      <c r="D17" s="69"/>
      <c r="E17" s="69"/>
      <c r="F17" s="69"/>
      <c r="G17" s="69"/>
    </row>
    <row r="18" spans="1:7" ht="15">
      <c r="A18" s="69"/>
      <c r="B18" s="69"/>
      <c r="C18" s="73" t="s">
        <v>115</v>
      </c>
      <c r="D18" s="74"/>
      <c r="E18" s="69"/>
      <c r="F18" s="69"/>
      <c r="G18" s="77">
        <v>221005000</v>
      </c>
    </row>
    <row r="19" spans="1:7" ht="15">
      <c r="A19" s="69"/>
      <c r="B19" s="69"/>
      <c r="C19" s="69"/>
      <c r="D19" s="69"/>
      <c r="E19" s="69"/>
      <c r="F19" s="69"/>
      <c r="G19" s="69"/>
    </row>
    <row r="20" spans="1:7" ht="15">
      <c r="A20" s="69"/>
      <c r="B20" s="69"/>
      <c r="C20" s="141" t="s">
        <v>120</v>
      </c>
      <c r="D20" s="141"/>
      <c r="E20" s="141"/>
      <c r="F20" s="69"/>
      <c r="G20" s="77">
        <v>221005000</v>
      </c>
    </row>
    <row r="21" spans="1:7" ht="15">
      <c r="A21" s="69"/>
      <c r="B21" s="69"/>
      <c r="C21" s="69"/>
      <c r="D21" s="69"/>
      <c r="E21" s="69"/>
      <c r="F21" s="69"/>
      <c r="G21" s="69"/>
    </row>
    <row r="22" spans="1:7" ht="15">
      <c r="A22" s="69" t="s">
        <v>116</v>
      </c>
      <c r="B22" s="69"/>
      <c r="C22" s="69"/>
      <c r="D22" s="69"/>
      <c r="E22" s="69"/>
      <c r="F22" s="69"/>
      <c r="G22" s="69"/>
    </row>
    <row r="23" spans="1:7" ht="15">
      <c r="A23" s="69"/>
      <c r="B23" s="69"/>
      <c r="C23" s="69"/>
      <c r="D23" s="69"/>
      <c r="E23" s="69"/>
      <c r="F23" s="69"/>
      <c r="G23" s="69"/>
    </row>
    <row r="24" spans="1:7" ht="15">
      <c r="A24" s="71"/>
      <c r="B24" s="69"/>
      <c r="C24" s="69"/>
      <c r="D24" s="69"/>
      <c r="E24" s="69"/>
      <c r="F24" s="69"/>
      <c r="G24" s="69"/>
    </row>
    <row r="25" spans="1:11" ht="15">
      <c r="A25" s="145" t="s">
        <v>235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7" ht="15">
      <c r="A26" s="71"/>
      <c r="B26" s="69"/>
      <c r="C26" s="69"/>
      <c r="D26" s="69"/>
      <c r="E26" s="69"/>
      <c r="F26" s="69"/>
      <c r="G26" s="69"/>
    </row>
    <row r="27" spans="1:7" ht="15">
      <c r="A27" s="69" t="s">
        <v>236</v>
      </c>
      <c r="B27" s="69"/>
      <c r="C27" s="69"/>
      <c r="D27" s="69"/>
      <c r="E27" s="69"/>
      <c r="F27" s="69"/>
      <c r="G27" s="69"/>
    </row>
    <row r="28" spans="1:7" ht="15">
      <c r="A28" s="69"/>
      <c r="B28" s="69"/>
      <c r="C28" s="69"/>
      <c r="D28" s="69"/>
      <c r="E28" s="69"/>
      <c r="F28" s="69"/>
      <c r="G28" s="69"/>
    </row>
    <row r="29" spans="1:7" ht="15">
      <c r="A29" s="69"/>
      <c r="B29" s="69"/>
      <c r="C29" s="69"/>
      <c r="D29" s="69"/>
      <c r="E29" s="69"/>
      <c r="F29" s="69"/>
      <c r="G29" s="69"/>
    </row>
    <row r="30" spans="1:7" ht="15">
      <c r="A30" s="69" t="s">
        <v>269</v>
      </c>
      <c r="B30" s="69"/>
      <c r="C30" s="69"/>
      <c r="D30" s="69"/>
      <c r="E30" s="69"/>
      <c r="F30" s="69"/>
      <c r="G30" s="69"/>
    </row>
    <row r="31" spans="1:7" ht="15">
      <c r="A31" s="75"/>
      <c r="B31" s="69"/>
      <c r="C31" s="69"/>
      <c r="D31" s="69"/>
      <c r="E31" s="69"/>
      <c r="F31" s="69"/>
      <c r="G31" s="69"/>
    </row>
    <row r="32" spans="1:7" ht="15">
      <c r="A32" s="75"/>
      <c r="B32" s="69"/>
      <c r="C32" s="69"/>
      <c r="D32" s="69"/>
      <c r="E32" s="69"/>
      <c r="F32" s="69"/>
      <c r="G32" s="69"/>
    </row>
    <row r="33" spans="1:9" s="97" customFormat="1" ht="15">
      <c r="A33" s="95"/>
      <c r="B33" s="95"/>
      <c r="C33" s="139" t="s">
        <v>117</v>
      </c>
      <c r="D33" s="139"/>
      <c r="E33" s="95"/>
      <c r="F33" s="95"/>
      <c r="G33" s="139" t="s">
        <v>125</v>
      </c>
      <c r="H33" s="139"/>
      <c r="I33" s="96"/>
    </row>
    <row r="34" spans="1:8" ht="15">
      <c r="A34" s="69" t="s">
        <v>118</v>
      </c>
      <c r="C34" s="140" t="s">
        <v>119</v>
      </c>
      <c r="D34" s="140"/>
      <c r="F34" s="69"/>
      <c r="G34" s="140" t="s">
        <v>124</v>
      </c>
      <c r="H34" s="140"/>
    </row>
    <row r="35" spans="1:7" ht="15">
      <c r="A35" s="69"/>
      <c r="B35" s="69"/>
      <c r="C35" s="69"/>
      <c r="D35" s="69"/>
      <c r="E35" s="69"/>
      <c r="F35" s="69"/>
      <c r="G35" s="69"/>
    </row>
    <row r="36" spans="1:7" ht="15">
      <c r="A36" s="76"/>
      <c r="B36" s="69"/>
      <c r="C36" s="69"/>
      <c r="D36" s="69"/>
      <c r="E36" s="69"/>
      <c r="F36" s="69"/>
      <c r="G36" s="69"/>
    </row>
    <row r="37" spans="1:7" ht="15">
      <c r="A37" s="76" t="s">
        <v>270</v>
      </c>
      <c r="B37" s="69"/>
      <c r="C37" s="69"/>
      <c r="D37" s="69"/>
      <c r="E37" s="69"/>
      <c r="F37" s="69"/>
      <c r="G37" s="69"/>
    </row>
    <row r="38" spans="1:7" ht="15">
      <c r="A38" s="69"/>
      <c r="B38" s="69"/>
      <c r="C38" s="69"/>
      <c r="D38" s="69"/>
      <c r="E38" s="69"/>
      <c r="F38" s="69"/>
      <c r="G38" s="69"/>
    </row>
    <row r="39" spans="1:7" ht="15">
      <c r="A39" s="69" t="s">
        <v>271</v>
      </c>
      <c r="B39" s="69"/>
      <c r="C39" s="69"/>
      <c r="D39" s="69"/>
      <c r="E39" s="69"/>
      <c r="F39" s="69"/>
      <c r="G39" s="69"/>
    </row>
    <row r="40" spans="1:7" ht="15">
      <c r="A40" s="69"/>
      <c r="B40" s="69"/>
      <c r="C40" s="69"/>
      <c r="D40" s="69"/>
      <c r="E40" s="69"/>
      <c r="F40" s="69"/>
      <c r="G40" s="69"/>
    </row>
    <row r="41" spans="1:9" s="93" customFormat="1" ht="15">
      <c r="A41" s="69" t="s">
        <v>272</v>
      </c>
      <c r="B41" s="69"/>
      <c r="C41" s="69"/>
      <c r="D41" s="69"/>
      <c r="E41" s="69"/>
      <c r="F41" s="69"/>
      <c r="G41" s="139" t="s">
        <v>125</v>
      </c>
      <c r="H41" s="139"/>
      <c r="I41" s="70"/>
    </row>
    <row r="42" spans="2:8" ht="15">
      <c r="B42" s="74"/>
      <c r="C42" s="74"/>
      <c r="D42" s="74"/>
      <c r="E42" s="69"/>
      <c r="F42" s="69"/>
      <c r="G42" s="140" t="s">
        <v>124</v>
      </c>
      <c r="H42" s="140"/>
    </row>
    <row r="43" spans="2:7" ht="15">
      <c r="B43" s="69"/>
      <c r="C43" s="69"/>
      <c r="D43" s="69"/>
      <c r="E43" s="69"/>
      <c r="F43" s="69"/>
      <c r="G43" s="69"/>
    </row>
  </sheetData>
  <sheetProtection/>
  <mergeCells count="14">
    <mergeCell ref="A1:K1"/>
    <mergeCell ref="A3:K3"/>
    <mergeCell ref="A6:K6"/>
    <mergeCell ref="G41:H41"/>
    <mergeCell ref="G42:H42"/>
    <mergeCell ref="C20:E20"/>
    <mergeCell ref="C33:D33"/>
    <mergeCell ref="C34:D34"/>
    <mergeCell ref="G34:H34"/>
    <mergeCell ref="G33:H33"/>
    <mergeCell ref="A11:B11"/>
    <mergeCell ref="A9:K9"/>
    <mergeCell ref="B13:K13"/>
    <mergeCell ref="A25:K25"/>
  </mergeCells>
  <printOptions/>
  <pageMargins left="0.7" right="0.25" top="0.75" bottom="0.75" header="0.3" footer="0.3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5">
      <selection activeCell="D40" sqref="D40"/>
    </sheetView>
  </sheetViews>
  <sheetFormatPr defaultColWidth="9.140625" defaultRowHeight="12.75"/>
  <cols>
    <col min="1" max="1" width="6.28125" style="60" customWidth="1"/>
    <col min="2" max="2" width="3.140625" style="60" customWidth="1"/>
    <col min="3" max="3" width="9.140625" style="60" customWidth="1"/>
    <col min="4" max="4" width="24.140625" style="60" customWidth="1"/>
    <col min="5" max="5" width="14.7109375" style="60" bestFit="1" customWidth="1"/>
    <col min="6" max="6" width="15.57421875" style="60" customWidth="1"/>
    <col min="7" max="7" width="14.7109375" style="65" bestFit="1" customWidth="1"/>
    <col min="8" max="8" width="9.140625" style="60" customWidth="1"/>
    <col min="9" max="9" width="13.140625" style="0" bestFit="1" customWidth="1"/>
    <col min="10" max="10" width="12.421875" style="0" bestFit="1" customWidth="1"/>
  </cols>
  <sheetData>
    <row r="1" spans="1:11" ht="17.25">
      <c r="A1" s="147" t="s">
        <v>252</v>
      </c>
      <c r="B1" s="147"/>
      <c r="C1" s="147"/>
      <c r="D1" s="147"/>
      <c r="E1" s="147"/>
      <c r="F1" s="147"/>
      <c r="G1" s="147"/>
      <c r="H1" s="147"/>
      <c r="I1" s="62"/>
      <c r="J1" s="62"/>
      <c r="K1" s="62"/>
    </row>
    <row r="2" ht="15.75">
      <c r="A2" s="61"/>
    </row>
    <row r="3" spans="1:9" ht="30" customHeight="1">
      <c r="A3" s="148" t="s">
        <v>253</v>
      </c>
      <c r="B3" s="148"/>
      <c r="C3" s="148"/>
      <c r="D3" s="148"/>
      <c r="E3" s="148"/>
      <c r="F3" s="148"/>
      <c r="G3" s="148"/>
      <c r="H3" s="64"/>
      <c r="I3" s="64"/>
    </row>
    <row r="5" spans="1:9" s="70" customFormat="1" ht="15">
      <c r="A5" s="99" t="s">
        <v>221</v>
      </c>
      <c r="B5" s="99"/>
      <c r="C5" s="99"/>
      <c r="D5" s="99"/>
      <c r="E5" s="99"/>
      <c r="F5" s="99"/>
      <c r="G5" s="99"/>
      <c r="H5" s="99"/>
      <c r="I5" s="99"/>
    </row>
    <row r="6" spans="2:9" ht="15.75">
      <c r="B6" s="146" t="s">
        <v>243</v>
      </c>
      <c r="C6" s="146"/>
      <c r="D6" s="146"/>
      <c r="E6" s="146"/>
      <c r="F6" s="146"/>
      <c r="G6" s="90">
        <v>-64000</v>
      </c>
      <c r="I6" s="128"/>
    </row>
    <row r="7" spans="2:7" ht="15.75">
      <c r="B7" s="129"/>
      <c r="C7" s="85"/>
      <c r="D7" s="85"/>
      <c r="E7" s="85"/>
      <c r="F7" s="85"/>
      <c r="G7" s="90"/>
    </row>
    <row r="8" spans="1:7" ht="15.75">
      <c r="A8" s="60" t="s">
        <v>254</v>
      </c>
      <c r="B8" s="131"/>
      <c r="C8" s="131"/>
      <c r="D8" s="131"/>
      <c r="E8" s="131"/>
      <c r="F8" s="131"/>
      <c r="G8" s="90">
        <v>11088000</v>
      </c>
    </row>
    <row r="9" spans="2:16" ht="15.75">
      <c r="B9" s="146"/>
      <c r="C9" s="146"/>
      <c r="D9" s="146"/>
      <c r="E9" s="146"/>
      <c r="F9" s="146"/>
      <c r="G9" s="91"/>
      <c r="I9" s="63"/>
      <c r="J9" s="63"/>
      <c r="K9" s="63"/>
      <c r="L9" s="63"/>
      <c r="M9" s="63"/>
      <c r="N9" s="63"/>
      <c r="O9" s="63"/>
      <c r="P9" s="63"/>
    </row>
    <row r="10" spans="1:7" ht="15.75">
      <c r="A10" s="60" t="s">
        <v>110</v>
      </c>
      <c r="G10" s="91"/>
    </row>
    <row r="11" spans="2:7" ht="15.75">
      <c r="B11" s="66" t="s">
        <v>222</v>
      </c>
      <c r="C11" s="66"/>
      <c r="D11" s="66"/>
      <c r="E11" s="66"/>
      <c r="F11" s="66"/>
      <c r="G11" s="91">
        <v>520000</v>
      </c>
    </row>
    <row r="12" spans="2:7" ht="15.75">
      <c r="B12" s="66" t="s">
        <v>244</v>
      </c>
      <c r="C12" s="66"/>
      <c r="D12" s="66"/>
      <c r="E12" s="66"/>
      <c r="F12" s="66"/>
      <c r="G12" s="91">
        <v>839000</v>
      </c>
    </row>
    <row r="13" spans="2:7" ht="15.75">
      <c r="B13" s="60" t="s">
        <v>223</v>
      </c>
      <c r="G13" s="91">
        <v>333000</v>
      </c>
    </row>
    <row r="14" spans="1:8" ht="15.75">
      <c r="A14" s="66"/>
      <c r="B14" s="66" t="s">
        <v>224</v>
      </c>
      <c r="C14" s="66"/>
      <c r="D14" s="66"/>
      <c r="E14" s="66"/>
      <c r="F14" s="66"/>
      <c r="G14" s="91">
        <v>181000</v>
      </c>
      <c r="H14" s="66"/>
    </row>
    <row r="15" spans="1:9" ht="15.75">
      <c r="A15" s="66"/>
      <c r="B15" s="66" t="s">
        <v>127</v>
      </c>
      <c r="C15" s="66"/>
      <c r="D15" s="66"/>
      <c r="E15" s="66"/>
      <c r="F15" s="66"/>
      <c r="G15" s="91">
        <v>40000</v>
      </c>
      <c r="H15" s="66"/>
      <c r="I15" s="136"/>
    </row>
    <row r="16" spans="2:7" ht="15.75">
      <c r="B16" s="98"/>
      <c r="C16" s="94"/>
      <c r="D16" s="94"/>
      <c r="E16" s="94"/>
      <c r="F16" s="94"/>
      <c r="G16" s="91"/>
    </row>
    <row r="17" spans="1:7" ht="15.75">
      <c r="A17" s="60" t="s">
        <v>225</v>
      </c>
      <c r="B17" s="79"/>
      <c r="C17" s="79"/>
      <c r="D17" s="79"/>
      <c r="E17" s="79"/>
      <c r="F17" s="79"/>
      <c r="G17" s="91"/>
    </row>
    <row r="18" spans="2:7" ht="15.75">
      <c r="B18" s="60" t="s">
        <v>226</v>
      </c>
      <c r="G18" s="91">
        <v>174000</v>
      </c>
    </row>
    <row r="19" spans="2:9" ht="15.75">
      <c r="B19" s="60" t="s">
        <v>255</v>
      </c>
      <c r="G19" s="91">
        <v>2563000</v>
      </c>
      <c r="I19" s="128"/>
    </row>
    <row r="20" spans="7:9" ht="15.75">
      <c r="G20" s="91"/>
      <c r="I20" s="128"/>
    </row>
    <row r="21" spans="1:9" ht="15.75">
      <c r="A21" s="60" t="s">
        <v>256</v>
      </c>
      <c r="G21" s="91">
        <v>857000</v>
      </c>
      <c r="I21" s="128"/>
    </row>
    <row r="22" ht="15.75">
      <c r="G22" s="91"/>
    </row>
    <row r="23" spans="1:7" ht="15.75">
      <c r="A23" s="60" t="s">
        <v>227</v>
      </c>
      <c r="G23" s="91"/>
    </row>
    <row r="24" spans="2:7" ht="15.75">
      <c r="B24" s="60" t="s">
        <v>245</v>
      </c>
      <c r="G24" s="91">
        <v>452000</v>
      </c>
    </row>
    <row r="25" spans="2:7" ht="15.75">
      <c r="B25" s="60" t="s">
        <v>262</v>
      </c>
      <c r="G25" s="91"/>
    </row>
    <row r="26" spans="7:10" ht="15.75">
      <c r="G26" s="91"/>
      <c r="J26" s="128"/>
    </row>
    <row r="27" spans="1:7" ht="15.75">
      <c r="A27" s="60" t="s">
        <v>228</v>
      </c>
      <c r="G27" s="91"/>
    </row>
    <row r="28" spans="2:7" ht="15.75">
      <c r="B28" s="60" t="s">
        <v>229</v>
      </c>
      <c r="G28" s="91">
        <v>227000</v>
      </c>
    </row>
    <row r="29" ht="15.75">
      <c r="G29" s="91"/>
    </row>
    <row r="30" spans="1:7" ht="15.75">
      <c r="A30" s="60" t="s">
        <v>230</v>
      </c>
      <c r="G30" s="91"/>
    </row>
    <row r="31" spans="2:7" ht="15.75">
      <c r="B31" s="60" t="s">
        <v>231</v>
      </c>
      <c r="G31" s="91">
        <v>876000</v>
      </c>
    </row>
    <row r="32" spans="2:7" ht="15.75">
      <c r="B32" s="60" t="s">
        <v>232</v>
      </c>
      <c r="G32" s="91">
        <v>139000</v>
      </c>
    </row>
    <row r="33" spans="2:9" ht="15.75">
      <c r="B33" s="60" t="s">
        <v>257</v>
      </c>
      <c r="G33" s="91">
        <v>262000</v>
      </c>
      <c r="I33" s="128"/>
    </row>
    <row r="34" spans="7:9" ht="15.75">
      <c r="G34" s="91"/>
      <c r="I34" s="128"/>
    </row>
    <row r="35" spans="1:9" ht="15.75">
      <c r="A35" s="60" t="s">
        <v>261</v>
      </c>
      <c r="G35" s="91">
        <v>199000</v>
      </c>
      <c r="I35" s="128"/>
    </row>
    <row r="36" spans="2:9" ht="15.75">
      <c r="B36" s="60" t="s">
        <v>263</v>
      </c>
      <c r="G36" s="91"/>
      <c r="I36" s="128"/>
    </row>
    <row r="37" spans="7:9" ht="15.75">
      <c r="G37" s="91"/>
      <c r="I37" s="128"/>
    </row>
    <row r="38" spans="1:9" ht="15.75">
      <c r="A38" s="60" t="s">
        <v>133</v>
      </c>
      <c r="G38" s="91">
        <v>2115000</v>
      </c>
      <c r="I38" s="128"/>
    </row>
    <row r="39" spans="2:7" ht="15.75">
      <c r="B39" s="60" t="s">
        <v>260</v>
      </c>
      <c r="G39" s="91"/>
    </row>
    <row r="40" ht="15.75">
      <c r="G40" s="91"/>
    </row>
    <row r="41" spans="1:8" ht="15.75">
      <c r="A41" s="146" t="s">
        <v>111</v>
      </c>
      <c r="B41" s="146"/>
      <c r="C41" s="146"/>
      <c r="D41" s="146"/>
      <c r="E41" s="146"/>
      <c r="F41" s="146"/>
      <c r="G41" s="92">
        <v>-13587000</v>
      </c>
      <c r="H41" s="66"/>
    </row>
    <row r="42" spans="2:6" ht="15.75">
      <c r="B42" s="66"/>
      <c r="C42" s="66" t="s">
        <v>246</v>
      </c>
      <c r="D42" s="66"/>
      <c r="E42" s="92">
        <v>64000</v>
      </c>
      <c r="F42" s="66"/>
    </row>
    <row r="43" spans="2:6" ht="15.75">
      <c r="B43" s="66"/>
      <c r="C43" s="66" t="s">
        <v>258</v>
      </c>
      <c r="D43" s="66"/>
      <c r="E43" s="92">
        <v>-11088000</v>
      </c>
      <c r="F43" s="66"/>
    </row>
    <row r="44" spans="2:9" ht="15.75">
      <c r="B44" s="66"/>
      <c r="C44" s="66" t="s">
        <v>259</v>
      </c>
      <c r="D44" s="66"/>
      <c r="E44" s="92">
        <v>-2563000</v>
      </c>
      <c r="F44" s="66"/>
      <c r="I44" s="128"/>
    </row>
    <row r="46" spans="1:8" ht="15.75">
      <c r="A46" s="60" t="s">
        <v>112</v>
      </c>
      <c r="B46" s="67"/>
      <c r="C46" s="67"/>
      <c r="D46" s="67"/>
      <c r="E46" s="67"/>
      <c r="F46" s="67"/>
      <c r="G46" s="67"/>
      <c r="H46" s="67"/>
    </row>
    <row r="47" spans="1:8" ht="15.75">
      <c r="A47" s="60" t="s">
        <v>126</v>
      </c>
      <c r="B47" s="67"/>
      <c r="C47" s="67"/>
      <c r="D47" s="67"/>
      <c r="E47" s="67"/>
      <c r="F47" s="67"/>
      <c r="G47" s="67"/>
      <c r="H47" s="67"/>
    </row>
  </sheetData>
  <sheetProtection/>
  <mergeCells count="5">
    <mergeCell ref="A41:F41"/>
    <mergeCell ref="A1:H1"/>
    <mergeCell ref="B9:F9"/>
    <mergeCell ref="B6:F6"/>
    <mergeCell ref="A3:G3"/>
  </mergeCells>
  <printOptions/>
  <pageMargins left="0.7" right="0.7" top="0.75" bottom="0.75" header="0.3" footer="0.3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C63" sqref="C63"/>
    </sheetView>
  </sheetViews>
  <sheetFormatPr defaultColWidth="9.140625" defaultRowHeight="12.75"/>
  <cols>
    <col min="1" max="1" width="58.7109375" style="116" customWidth="1"/>
    <col min="2" max="4" width="11.7109375" style="116" customWidth="1"/>
  </cols>
  <sheetData>
    <row r="1" spans="1:5" ht="26.25" customHeight="1">
      <c r="A1" s="149" t="s">
        <v>248</v>
      </c>
      <c r="B1" s="149"/>
      <c r="C1" s="149"/>
      <c r="D1" s="149"/>
      <c r="E1" s="149"/>
    </row>
    <row r="2" spans="1:4" ht="22.5" customHeight="1">
      <c r="A2" s="130"/>
      <c r="B2" s="130"/>
      <c r="D2" s="45" t="s">
        <v>107</v>
      </c>
    </row>
    <row r="3" spans="1:4" s="8" customFormat="1" ht="38.25">
      <c r="A3" s="6" t="s">
        <v>0</v>
      </c>
      <c r="B3" s="7" t="s">
        <v>238</v>
      </c>
      <c r="C3" s="6" t="s">
        <v>105</v>
      </c>
      <c r="D3" s="6" t="s">
        <v>130</v>
      </c>
    </row>
    <row r="4" spans="1:4" s="58" customFormat="1" ht="15" customHeight="1">
      <c r="A4" s="26" t="s">
        <v>1</v>
      </c>
      <c r="B4" s="32">
        <v>20</v>
      </c>
      <c r="C4" s="53">
        <f>D4-B4</f>
        <v>0</v>
      </c>
      <c r="D4" s="32">
        <v>20</v>
      </c>
    </row>
    <row r="5" spans="1:4" ht="15" customHeight="1">
      <c r="A5" s="27" t="s">
        <v>2</v>
      </c>
      <c r="B5" s="34">
        <v>273</v>
      </c>
      <c r="C5" s="53">
        <f aca="true" t="shared" si="0" ref="C5:C11">D5-B5</f>
        <v>0</v>
      </c>
      <c r="D5" s="52">
        <v>273</v>
      </c>
    </row>
    <row r="6" spans="1:4" ht="15" customHeight="1">
      <c r="A6" s="27" t="s">
        <v>3</v>
      </c>
      <c r="B6" s="34">
        <v>100</v>
      </c>
      <c r="C6" s="53">
        <f t="shared" si="0"/>
        <v>0</v>
      </c>
      <c r="D6" s="52">
        <v>100</v>
      </c>
    </row>
    <row r="7" spans="1:4" ht="15" customHeight="1">
      <c r="A7" s="100" t="s">
        <v>4</v>
      </c>
      <c r="B7" s="34">
        <v>1350</v>
      </c>
      <c r="C7" s="53">
        <f t="shared" si="0"/>
        <v>0</v>
      </c>
      <c r="D7" s="52">
        <v>1350</v>
      </c>
    </row>
    <row r="8" spans="1:4" ht="15" customHeight="1">
      <c r="A8" s="27" t="s">
        <v>5</v>
      </c>
      <c r="B8" s="34">
        <v>2032</v>
      </c>
      <c r="C8" s="53">
        <f t="shared" si="0"/>
        <v>0</v>
      </c>
      <c r="D8" s="52">
        <v>2032</v>
      </c>
    </row>
    <row r="9" spans="1:4" ht="15" customHeight="1">
      <c r="A9" s="27" t="s">
        <v>6</v>
      </c>
      <c r="B9" s="34">
        <v>2350</v>
      </c>
      <c r="C9" s="53">
        <f t="shared" si="0"/>
        <v>0</v>
      </c>
      <c r="D9" s="52">
        <v>2350</v>
      </c>
    </row>
    <row r="10" spans="1:4" ht="15" customHeight="1">
      <c r="A10" s="27" t="s">
        <v>7</v>
      </c>
      <c r="B10" s="34">
        <v>425</v>
      </c>
      <c r="C10" s="53">
        <f t="shared" si="0"/>
        <v>0</v>
      </c>
      <c r="D10" s="52">
        <v>425</v>
      </c>
    </row>
    <row r="11" spans="1:4" ht="15" customHeight="1">
      <c r="A11" s="27" t="s">
        <v>8</v>
      </c>
      <c r="B11" s="34">
        <v>0</v>
      </c>
      <c r="C11" s="53">
        <f t="shared" si="0"/>
        <v>0</v>
      </c>
      <c r="D11" s="52">
        <v>0</v>
      </c>
    </row>
    <row r="12" spans="1:4" ht="15" customHeight="1">
      <c r="A12" s="26" t="s">
        <v>9</v>
      </c>
      <c r="B12" s="31">
        <f>SUM(B5:B11)</f>
        <v>6530</v>
      </c>
      <c r="C12" s="31">
        <f>SUM(C5:C11)</f>
        <v>0</v>
      </c>
      <c r="D12" s="31">
        <f>SUM(D5:D11)</f>
        <v>6530</v>
      </c>
    </row>
    <row r="13" spans="1:4" ht="15" customHeight="1">
      <c r="A13" s="26" t="s">
        <v>10</v>
      </c>
      <c r="B13" s="32">
        <v>1106</v>
      </c>
      <c r="C13" s="31">
        <f>SUM(C6:C12)</f>
        <v>0</v>
      </c>
      <c r="D13" s="32">
        <v>1106</v>
      </c>
    </row>
    <row r="14" spans="1:4" ht="15" customHeight="1">
      <c r="A14" s="26" t="s">
        <v>11</v>
      </c>
      <c r="B14" s="32">
        <v>20</v>
      </c>
      <c r="C14" s="52">
        <f aca="true" t="shared" si="1" ref="C14:C59">D14-B14</f>
        <v>0</v>
      </c>
      <c r="D14" s="53">
        <v>20</v>
      </c>
    </row>
    <row r="15" spans="1:4" ht="15" customHeight="1">
      <c r="A15" s="27" t="s">
        <v>12</v>
      </c>
      <c r="B15" s="34">
        <v>0</v>
      </c>
      <c r="C15" s="52">
        <f t="shared" si="1"/>
        <v>0</v>
      </c>
      <c r="D15" s="133">
        <v>0</v>
      </c>
    </row>
    <row r="16" spans="1:4" ht="15" customHeight="1">
      <c r="A16" s="27" t="s">
        <v>13</v>
      </c>
      <c r="B16" s="34">
        <v>0</v>
      </c>
      <c r="C16" s="52">
        <f t="shared" si="1"/>
        <v>0</v>
      </c>
      <c r="D16" s="52">
        <v>0</v>
      </c>
    </row>
    <row r="17" spans="1:4" ht="15" customHeight="1">
      <c r="A17" s="26" t="s">
        <v>216</v>
      </c>
      <c r="B17" s="31">
        <f>SUM(B15:B16)</f>
        <v>0</v>
      </c>
      <c r="C17" s="53">
        <f>SUM(C15:C16)</f>
        <v>0</v>
      </c>
      <c r="D17" s="53">
        <f>SUM(D15:D16)</f>
        <v>0</v>
      </c>
    </row>
    <row r="18" spans="1:4" ht="15" customHeight="1">
      <c r="A18" s="28" t="s">
        <v>123</v>
      </c>
      <c r="B18" s="35">
        <f>B4+B12+B13+B14+B17</f>
        <v>7676</v>
      </c>
      <c r="C18" s="35">
        <f>C4+C12+C13+C14+C17</f>
        <v>0</v>
      </c>
      <c r="D18" s="35">
        <f>D4+D12+D13+D14+D17</f>
        <v>7676</v>
      </c>
    </row>
    <row r="19" spans="1:4" ht="15" customHeight="1">
      <c r="A19" s="27" t="s">
        <v>102</v>
      </c>
      <c r="B19" s="34">
        <v>2338</v>
      </c>
      <c r="C19" s="52">
        <f t="shared" si="1"/>
        <v>0</v>
      </c>
      <c r="D19" s="52">
        <v>2338</v>
      </c>
    </row>
    <row r="20" spans="1:4" ht="15" customHeight="1">
      <c r="A20" s="27" t="s">
        <v>14</v>
      </c>
      <c r="B20" s="34">
        <v>7000</v>
      </c>
      <c r="C20" s="52">
        <f t="shared" si="1"/>
        <v>0</v>
      </c>
      <c r="D20" s="52">
        <v>7000</v>
      </c>
    </row>
    <row r="21" spans="1:4" ht="15" customHeight="1">
      <c r="A21" s="26" t="s">
        <v>15</v>
      </c>
      <c r="B21" s="31">
        <f>SUM(B19:B20)</f>
        <v>9338</v>
      </c>
      <c r="C21" s="53">
        <f t="shared" si="1"/>
        <v>0</v>
      </c>
      <c r="D21" s="31">
        <f>SUM(D19:D20)</f>
        <v>9338</v>
      </c>
    </row>
    <row r="22" spans="1:4" ht="15" customHeight="1">
      <c r="A22" s="26" t="s">
        <v>16</v>
      </c>
      <c r="B22" s="32">
        <v>100</v>
      </c>
      <c r="C22" s="53">
        <f t="shared" si="1"/>
        <v>0</v>
      </c>
      <c r="D22" s="53">
        <v>100</v>
      </c>
    </row>
    <row r="23" spans="1:4" ht="15" customHeight="1">
      <c r="A23" s="27" t="s">
        <v>17</v>
      </c>
      <c r="B23" s="34">
        <v>7073</v>
      </c>
      <c r="C23" s="52">
        <f t="shared" si="1"/>
        <v>0</v>
      </c>
      <c r="D23" s="52">
        <v>7073</v>
      </c>
    </row>
    <row r="24" spans="1:4" ht="15" customHeight="1">
      <c r="A24" s="27" t="s">
        <v>18</v>
      </c>
      <c r="B24" s="34">
        <v>23542</v>
      </c>
      <c r="C24" s="52">
        <f t="shared" si="1"/>
        <v>0</v>
      </c>
      <c r="D24" s="52">
        <v>23542</v>
      </c>
    </row>
    <row r="25" spans="1:4" ht="15" customHeight="1">
      <c r="A25" s="27" t="s">
        <v>19</v>
      </c>
      <c r="B25" s="34">
        <v>5000</v>
      </c>
      <c r="C25" s="52">
        <f t="shared" si="1"/>
        <v>0</v>
      </c>
      <c r="D25" s="52">
        <v>5000</v>
      </c>
    </row>
    <row r="26" spans="1:4" ht="15" customHeight="1">
      <c r="A26" s="26" t="s">
        <v>20</v>
      </c>
      <c r="B26" s="31">
        <f>SUM(B23:B25)</f>
        <v>35615</v>
      </c>
      <c r="C26" s="53">
        <f t="shared" si="1"/>
        <v>0</v>
      </c>
      <c r="D26" s="31">
        <f>SUM(D23:D25)</f>
        <v>35615</v>
      </c>
    </row>
    <row r="27" spans="1:4" ht="15" customHeight="1">
      <c r="A27" s="26" t="s">
        <v>66</v>
      </c>
      <c r="B27" s="32">
        <v>100</v>
      </c>
      <c r="C27" s="53">
        <f t="shared" si="1"/>
        <v>-48</v>
      </c>
      <c r="D27" s="53">
        <v>52</v>
      </c>
    </row>
    <row r="28" spans="1:4" ht="15" customHeight="1">
      <c r="A28" s="29" t="s">
        <v>69</v>
      </c>
      <c r="B28" s="35">
        <f>SUM(B21+B22+B26+B27)</f>
        <v>45153</v>
      </c>
      <c r="C28" s="54">
        <f t="shared" si="1"/>
        <v>-48</v>
      </c>
      <c r="D28" s="35">
        <f>SUM(D21+D22+D26+D27)</f>
        <v>45105</v>
      </c>
    </row>
    <row r="29" spans="1:4" s="57" customFormat="1" ht="18.75" customHeight="1">
      <c r="A29" s="24" t="s">
        <v>21</v>
      </c>
      <c r="B29" s="21">
        <f>SUM(B18+B28)</f>
        <v>52829</v>
      </c>
      <c r="C29" s="55">
        <f t="shared" si="1"/>
        <v>-48</v>
      </c>
      <c r="D29" s="21">
        <f>SUM(D18+D28)</f>
        <v>52781</v>
      </c>
    </row>
    <row r="30" spans="1:4" ht="15" customHeight="1">
      <c r="A30" s="27" t="s">
        <v>217</v>
      </c>
      <c r="B30" s="34">
        <v>5999</v>
      </c>
      <c r="C30" s="52">
        <f t="shared" si="1"/>
        <v>1</v>
      </c>
      <c r="D30" s="52">
        <v>6000</v>
      </c>
    </row>
    <row r="31" spans="1:4" ht="15" customHeight="1">
      <c r="A31" s="27" t="s">
        <v>218</v>
      </c>
      <c r="B31" s="52">
        <v>57260</v>
      </c>
      <c r="C31" s="52">
        <f>D31-B31</f>
        <v>-65</v>
      </c>
      <c r="D31" s="52">
        <v>57195</v>
      </c>
    </row>
    <row r="32" spans="1:4" s="102" customFormat="1" ht="15" customHeight="1">
      <c r="A32" s="26" t="s">
        <v>22</v>
      </c>
      <c r="B32" s="31">
        <f>SUM(B30:B31)</f>
        <v>63259</v>
      </c>
      <c r="C32" s="53">
        <f t="shared" si="1"/>
        <v>-64</v>
      </c>
      <c r="D32" s="31">
        <f>SUM(D30:D31)</f>
        <v>63195</v>
      </c>
    </row>
    <row r="33" spans="1:4" ht="15" customHeight="1">
      <c r="A33" s="27" t="s">
        <v>23</v>
      </c>
      <c r="B33" s="34">
        <v>0</v>
      </c>
      <c r="C33" s="52">
        <f t="shared" si="1"/>
        <v>0</v>
      </c>
      <c r="D33" s="52">
        <v>0</v>
      </c>
    </row>
    <row r="34" spans="1:4" ht="15" customHeight="1">
      <c r="A34" s="27" t="s">
        <v>24</v>
      </c>
      <c r="B34" s="34">
        <v>45</v>
      </c>
      <c r="C34" s="52">
        <f t="shared" si="1"/>
        <v>0</v>
      </c>
      <c r="D34" s="52">
        <v>45</v>
      </c>
    </row>
    <row r="35" spans="1:4" ht="15" customHeight="1">
      <c r="A35" s="27" t="s">
        <v>219</v>
      </c>
      <c r="B35" s="52">
        <v>733</v>
      </c>
      <c r="C35" s="52">
        <f t="shared" si="1"/>
        <v>0</v>
      </c>
      <c r="D35" s="52">
        <v>733</v>
      </c>
    </row>
    <row r="36" spans="1:4" ht="15" customHeight="1">
      <c r="A36" s="27" t="s">
        <v>241</v>
      </c>
      <c r="B36" s="52">
        <v>200</v>
      </c>
      <c r="C36" s="52">
        <f t="shared" si="1"/>
        <v>0</v>
      </c>
      <c r="D36" s="52">
        <v>200</v>
      </c>
    </row>
    <row r="37" spans="1:4" s="102" customFormat="1" ht="15" customHeight="1">
      <c r="A37" s="26" t="s">
        <v>25</v>
      </c>
      <c r="B37" s="31">
        <f>SUM(B33:B36)</f>
        <v>978</v>
      </c>
      <c r="C37" s="53">
        <f t="shared" si="1"/>
        <v>0</v>
      </c>
      <c r="D37" s="31">
        <f>SUM(D33:D36)</f>
        <v>978</v>
      </c>
    </row>
    <row r="38" spans="1:4" ht="15" customHeight="1">
      <c r="A38" s="27" t="s">
        <v>142</v>
      </c>
      <c r="B38" s="34">
        <v>0</v>
      </c>
      <c r="C38" s="53">
        <f t="shared" si="1"/>
        <v>11088</v>
      </c>
      <c r="D38" s="31">
        <v>11088</v>
      </c>
    </row>
    <row r="39" spans="1:4" ht="15" customHeight="1">
      <c r="A39" s="108" t="s">
        <v>143</v>
      </c>
      <c r="B39" s="81">
        <v>0</v>
      </c>
      <c r="C39" s="53">
        <f t="shared" si="1"/>
        <v>0</v>
      </c>
      <c r="D39" s="31">
        <v>0</v>
      </c>
    </row>
    <row r="40" spans="1:4" s="102" customFormat="1" ht="15" customHeight="1">
      <c r="A40" s="26" t="s">
        <v>220</v>
      </c>
      <c r="B40" s="31">
        <f>SUM(B38:B39)</f>
        <v>0</v>
      </c>
      <c r="C40" s="31">
        <f>SUM(C38:C39)</f>
        <v>11088</v>
      </c>
      <c r="D40" s="31">
        <f>SUM(D38:D39)</f>
        <v>11088</v>
      </c>
    </row>
    <row r="41" spans="1:4" ht="15" customHeight="1">
      <c r="A41" s="27" t="s">
        <v>26</v>
      </c>
      <c r="B41" s="52">
        <v>360</v>
      </c>
      <c r="C41" s="52">
        <f t="shared" si="1"/>
        <v>1</v>
      </c>
      <c r="D41" s="52">
        <v>361</v>
      </c>
    </row>
    <row r="42" spans="1:4" ht="15" customHeight="1">
      <c r="A42" s="27" t="s">
        <v>27</v>
      </c>
      <c r="B42" s="52">
        <v>7616</v>
      </c>
      <c r="C42" s="52">
        <f t="shared" si="1"/>
        <v>1912</v>
      </c>
      <c r="D42" s="52">
        <v>9528</v>
      </c>
    </row>
    <row r="43" spans="1:4" s="102" customFormat="1" ht="15" customHeight="1">
      <c r="A43" s="26" t="s">
        <v>28</v>
      </c>
      <c r="B43" s="31">
        <f>SUM(B41:B42)</f>
        <v>7976</v>
      </c>
      <c r="C43" s="53">
        <f t="shared" si="1"/>
        <v>1913</v>
      </c>
      <c r="D43" s="31">
        <f>SUM(D41:D42)</f>
        <v>9889</v>
      </c>
    </row>
    <row r="44" spans="1:4" s="102" customFormat="1" ht="15" customHeight="1">
      <c r="A44" s="26" t="s">
        <v>131</v>
      </c>
      <c r="B44" s="31">
        <v>926</v>
      </c>
      <c r="C44" s="53">
        <f t="shared" si="1"/>
        <v>2737</v>
      </c>
      <c r="D44" s="31">
        <v>3663</v>
      </c>
    </row>
    <row r="45" spans="1:4" ht="15" customHeight="1">
      <c r="A45" s="29" t="s">
        <v>29</v>
      </c>
      <c r="B45" s="35">
        <f>B32+B37+B43+B44</f>
        <v>73139</v>
      </c>
      <c r="C45" s="35">
        <f>C32+C37+C43+C44+C40</f>
        <v>15674</v>
      </c>
      <c r="D45" s="35">
        <f>D32+D37+D43+D44+D40</f>
        <v>88813</v>
      </c>
    </row>
    <row r="46" spans="1:4" ht="15" customHeight="1">
      <c r="A46" s="121"/>
      <c r="B46" s="122"/>
      <c r="C46" s="122"/>
      <c r="D46" s="122"/>
    </row>
    <row r="47" spans="1:4" s="5" customFormat="1" ht="15" customHeight="1">
      <c r="A47" s="121"/>
      <c r="B47" s="122"/>
      <c r="C47" s="122"/>
      <c r="D47" s="122"/>
    </row>
    <row r="48" spans="1:4" s="5" customFormat="1" ht="15" customHeight="1">
      <c r="A48" s="29" t="s">
        <v>247</v>
      </c>
      <c r="B48" s="35">
        <v>0</v>
      </c>
      <c r="C48" s="54">
        <f t="shared" si="1"/>
        <v>857</v>
      </c>
      <c r="D48" s="35">
        <v>857</v>
      </c>
    </row>
    <row r="49" spans="1:4" ht="15" customHeight="1">
      <c r="A49" s="30" t="s">
        <v>30</v>
      </c>
      <c r="B49" s="52">
        <v>725</v>
      </c>
      <c r="C49" s="52">
        <f t="shared" si="1"/>
        <v>452</v>
      </c>
      <c r="D49" s="52">
        <v>1177</v>
      </c>
    </row>
    <row r="50" spans="1:4" ht="15" customHeight="1">
      <c r="A50" s="30" t="s">
        <v>132</v>
      </c>
      <c r="B50" s="52">
        <v>1978</v>
      </c>
      <c r="C50" s="52">
        <f t="shared" si="1"/>
        <v>227</v>
      </c>
      <c r="D50" s="52">
        <v>2205</v>
      </c>
    </row>
    <row r="51" spans="1:4" s="93" customFormat="1" ht="15" customHeight="1">
      <c r="A51" s="27" t="s">
        <v>31</v>
      </c>
      <c r="B51" s="34">
        <v>3124</v>
      </c>
      <c r="C51" s="52">
        <f t="shared" si="1"/>
        <v>0</v>
      </c>
      <c r="D51" s="52">
        <v>3124</v>
      </c>
    </row>
    <row r="52" spans="1:4" ht="15" customHeight="1">
      <c r="A52" s="27" t="s">
        <v>32</v>
      </c>
      <c r="B52" s="52">
        <v>3461</v>
      </c>
      <c r="C52" s="52">
        <f t="shared" si="1"/>
        <v>1277</v>
      </c>
      <c r="D52" s="52">
        <v>4738</v>
      </c>
    </row>
    <row r="53" spans="1:4" ht="15" customHeight="1">
      <c r="A53" s="30" t="s">
        <v>33</v>
      </c>
      <c r="B53" s="34">
        <v>5301</v>
      </c>
      <c r="C53" s="52">
        <f t="shared" si="1"/>
        <v>199</v>
      </c>
      <c r="D53" s="52">
        <v>5500</v>
      </c>
    </row>
    <row r="54" spans="1:4" ht="15" customHeight="1">
      <c r="A54" s="80" t="s">
        <v>128</v>
      </c>
      <c r="B54" s="34">
        <v>12435</v>
      </c>
      <c r="C54" s="82">
        <f t="shared" si="1"/>
        <v>0</v>
      </c>
      <c r="D54" s="52">
        <v>12435</v>
      </c>
    </row>
    <row r="55" spans="1:4" ht="15" customHeight="1">
      <c r="A55" s="26" t="s">
        <v>67</v>
      </c>
      <c r="B55" s="32">
        <f>SUM(B49:B54)</f>
        <v>27024</v>
      </c>
      <c r="C55" s="32">
        <f>SUM(C49:C54)</f>
        <v>2155</v>
      </c>
      <c r="D55" s="32">
        <f>SUM(D49:D54)</f>
        <v>29179</v>
      </c>
    </row>
    <row r="56" spans="1:4" s="93" customFormat="1" ht="15" customHeight="1">
      <c r="A56" s="27" t="s">
        <v>133</v>
      </c>
      <c r="B56" s="33">
        <v>5758</v>
      </c>
      <c r="C56" s="52">
        <f t="shared" si="1"/>
        <v>2115</v>
      </c>
      <c r="D56" s="33">
        <v>7873</v>
      </c>
    </row>
    <row r="57" spans="1:4" s="93" customFormat="1" ht="15" customHeight="1">
      <c r="A57" s="27" t="s">
        <v>134</v>
      </c>
      <c r="B57" s="33">
        <v>1217</v>
      </c>
      <c r="C57" s="52">
        <f t="shared" si="1"/>
        <v>0</v>
      </c>
      <c r="D57" s="33">
        <v>1217</v>
      </c>
    </row>
    <row r="58" spans="1:4" ht="31.5" customHeight="1">
      <c r="A58" s="27" t="s">
        <v>135</v>
      </c>
      <c r="B58" s="33">
        <v>29329</v>
      </c>
      <c r="C58" s="123">
        <f t="shared" si="1"/>
        <v>0</v>
      </c>
      <c r="D58" s="33">
        <v>29329</v>
      </c>
    </row>
    <row r="59" spans="1:4" s="102" customFormat="1" ht="15" customHeight="1">
      <c r="A59" s="26" t="s">
        <v>136</v>
      </c>
      <c r="B59" s="32">
        <f>SUM(B56:B58)</f>
        <v>36304</v>
      </c>
      <c r="C59" s="53">
        <f t="shared" si="1"/>
        <v>2115</v>
      </c>
      <c r="D59" s="32">
        <f>SUM(D56:D58)</f>
        <v>38419</v>
      </c>
    </row>
    <row r="60" spans="1:4" ht="15" customHeight="1">
      <c r="A60" s="28" t="s">
        <v>68</v>
      </c>
      <c r="B60" s="35">
        <f>B59+B55</f>
        <v>63328</v>
      </c>
      <c r="C60" s="35">
        <f>C59+C55</f>
        <v>4270</v>
      </c>
      <c r="D60" s="35">
        <f>D55+D59</f>
        <v>67598</v>
      </c>
    </row>
    <row r="61" spans="1:4" s="23" customFormat="1" ht="17.25" customHeight="1">
      <c r="A61" s="24" t="s">
        <v>34</v>
      </c>
      <c r="B61" s="21">
        <f>B45+B60</f>
        <v>136467</v>
      </c>
      <c r="C61" s="21">
        <f>C45+C60+C48</f>
        <v>20801</v>
      </c>
      <c r="D61" s="21">
        <f>D45+D60+D48</f>
        <v>157268</v>
      </c>
    </row>
    <row r="62" spans="1:4" ht="18" customHeight="1">
      <c r="A62" s="24" t="s">
        <v>35</v>
      </c>
      <c r="B62" s="21">
        <v>0</v>
      </c>
      <c r="C62" s="21">
        <v>0</v>
      </c>
      <c r="D62" s="21">
        <v>0</v>
      </c>
    </row>
    <row r="63" spans="1:4" s="23" customFormat="1" ht="18" customHeight="1">
      <c r="A63" s="24" t="s">
        <v>36</v>
      </c>
      <c r="B63" s="21">
        <v>94</v>
      </c>
      <c r="C63" s="52">
        <f aca="true" t="shared" si="2" ref="C63:C68">D63-B63</f>
        <v>0</v>
      </c>
      <c r="D63" s="21">
        <v>94</v>
      </c>
    </row>
    <row r="64" spans="1:4" ht="15" customHeight="1">
      <c r="A64" s="27" t="s">
        <v>37</v>
      </c>
      <c r="B64" s="52">
        <v>13660</v>
      </c>
      <c r="C64" s="52">
        <f t="shared" si="2"/>
        <v>-13587</v>
      </c>
      <c r="D64" s="52">
        <v>73</v>
      </c>
    </row>
    <row r="65" spans="1:4" ht="15" customHeight="1">
      <c r="A65" s="27" t="s">
        <v>38</v>
      </c>
      <c r="B65" s="34">
        <v>9806</v>
      </c>
      <c r="C65" s="52">
        <f t="shared" si="2"/>
        <v>0</v>
      </c>
      <c r="D65" s="52">
        <v>9806</v>
      </c>
    </row>
    <row r="66" spans="1:4" ht="17.25" customHeight="1">
      <c r="A66" s="24" t="s">
        <v>39</v>
      </c>
      <c r="B66" s="22">
        <f>SUM(B64:B65)</f>
        <v>23466</v>
      </c>
      <c r="C66" s="56">
        <f t="shared" si="2"/>
        <v>-13587</v>
      </c>
      <c r="D66" s="21">
        <f>SUM(D64:D65)</f>
        <v>9879</v>
      </c>
    </row>
    <row r="67" spans="1:4" ht="15" customHeight="1">
      <c r="A67" s="27" t="s">
        <v>40</v>
      </c>
      <c r="B67" s="33">
        <v>983</v>
      </c>
      <c r="C67" s="52">
        <f t="shared" si="2"/>
        <v>0</v>
      </c>
      <c r="D67" s="52">
        <v>983</v>
      </c>
    </row>
    <row r="68" spans="1:4" ht="16.5" customHeight="1">
      <c r="A68" s="24" t="s">
        <v>41</v>
      </c>
      <c r="B68" s="22">
        <f>B67</f>
        <v>983</v>
      </c>
      <c r="C68" s="52">
        <f t="shared" si="2"/>
        <v>0</v>
      </c>
      <c r="D68" s="21">
        <f>SUM(D67)</f>
        <v>983</v>
      </c>
    </row>
    <row r="69" spans="1:4" ht="18.75" customHeight="1">
      <c r="A69" s="24" t="s">
        <v>42</v>
      </c>
      <c r="B69" s="21">
        <f>B29+B61+B62+B63+B66+B68</f>
        <v>213839</v>
      </c>
      <c r="C69" s="21">
        <f>C29+C61+C62+C63+C66+C68</f>
        <v>7166</v>
      </c>
      <c r="D69" s="21">
        <f>D29+D61+D62+D63+D66+D68</f>
        <v>221005</v>
      </c>
    </row>
    <row r="70" spans="1:3" ht="15" customHeight="1">
      <c r="A70" s="134"/>
      <c r="B70" s="83"/>
      <c r="C70" s="84"/>
    </row>
    <row r="71" spans="1:3" ht="15" customHeight="1">
      <c r="A71" s="134"/>
      <c r="C71" s="134"/>
    </row>
    <row r="72" spans="1:3" ht="15" customHeight="1">
      <c r="A72" s="134"/>
      <c r="C72" s="134"/>
    </row>
    <row r="73" spans="1:3" ht="15" customHeight="1">
      <c r="A73" s="134"/>
      <c r="C73" s="134"/>
    </row>
    <row r="74" ht="15" customHeight="1">
      <c r="B74" s="135"/>
    </row>
    <row r="75" ht="15" customHeight="1">
      <c r="B75" s="135"/>
    </row>
    <row r="76" ht="15" customHeight="1">
      <c r="B76" s="135"/>
    </row>
    <row r="77" ht="15" customHeight="1">
      <c r="B77" s="135"/>
    </row>
    <row r="78" ht="15" customHeight="1">
      <c r="B78" s="135"/>
    </row>
    <row r="79" ht="15" customHeight="1">
      <c r="B79" s="135"/>
    </row>
    <row r="80" ht="15" customHeight="1">
      <c r="B80" s="135"/>
    </row>
    <row r="81" ht="15" customHeight="1">
      <c r="B81" s="135"/>
    </row>
    <row r="82" ht="15" customHeight="1">
      <c r="B82" s="135"/>
    </row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</sheetData>
  <sheetProtection/>
  <mergeCells count="1">
    <mergeCell ref="A1:E1"/>
  </mergeCells>
  <printOptions horizontalCentered="1"/>
  <pageMargins left="0.1968503937007874" right="0.1968503937007874" top="0.984251968503937" bottom="0.984251968503937" header="0" footer="0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1.421875" style="0" customWidth="1"/>
    <col min="2" max="3" width="14.421875" style="0" customWidth="1"/>
    <col min="4" max="4" width="14.421875" style="5" customWidth="1"/>
  </cols>
  <sheetData>
    <row r="1" spans="1:5" ht="49.5" customHeight="1">
      <c r="A1" s="149" t="s">
        <v>249</v>
      </c>
      <c r="B1" s="149"/>
      <c r="C1" s="149"/>
      <c r="D1" s="149"/>
      <c r="E1" s="149"/>
    </row>
    <row r="2" spans="1:4" s="5" customFormat="1" ht="30" customHeight="1">
      <c r="A2" s="39"/>
      <c r="B2" s="39"/>
      <c r="D2" s="45" t="s">
        <v>109</v>
      </c>
    </row>
    <row r="3" spans="1:11" s="5" customFormat="1" ht="25.5">
      <c r="A3" s="1" t="s">
        <v>0</v>
      </c>
      <c r="B3" s="6" t="s">
        <v>144</v>
      </c>
      <c r="C3" s="86" t="s">
        <v>105</v>
      </c>
      <c r="D3" s="6" t="s">
        <v>139</v>
      </c>
      <c r="E3" s="42"/>
      <c r="F3" s="42"/>
      <c r="G3" s="42"/>
      <c r="H3" s="42"/>
      <c r="I3" s="42"/>
      <c r="J3" s="42"/>
      <c r="K3" s="42"/>
    </row>
    <row r="4" spans="1:4" ht="15.75">
      <c r="A4" s="40" t="s">
        <v>43</v>
      </c>
      <c r="B4" s="125">
        <v>54225</v>
      </c>
      <c r="C4" s="87">
        <f>D4-B4</f>
        <v>1008</v>
      </c>
      <c r="D4" s="125">
        <v>55233</v>
      </c>
    </row>
    <row r="5" spans="1:4" ht="15.75">
      <c r="A5" s="37" t="s">
        <v>44</v>
      </c>
      <c r="B5" s="125">
        <v>6089</v>
      </c>
      <c r="C5" s="87">
        <f aca="true" t="shared" si="0" ref="C5:C40">D5-B5</f>
        <v>124</v>
      </c>
      <c r="D5" s="125">
        <v>6213</v>
      </c>
    </row>
    <row r="6" spans="1:4" ht="15.75">
      <c r="A6" s="37" t="s">
        <v>70</v>
      </c>
      <c r="B6" s="109">
        <v>2685</v>
      </c>
      <c r="C6" s="87">
        <f t="shared" si="0"/>
        <v>0</v>
      </c>
      <c r="D6" s="125">
        <v>2685</v>
      </c>
    </row>
    <row r="7" spans="1:4" ht="15.75">
      <c r="A7" s="37" t="s">
        <v>71</v>
      </c>
      <c r="B7" s="110">
        <v>2561</v>
      </c>
      <c r="C7" s="87">
        <f t="shared" si="0"/>
        <v>909</v>
      </c>
      <c r="D7" s="52">
        <v>3470</v>
      </c>
    </row>
    <row r="8" spans="1:4" ht="15.75">
      <c r="A8" s="37" t="s">
        <v>137</v>
      </c>
      <c r="B8" s="110">
        <v>0</v>
      </c>
      <c r="C8" s="87">
        <f t="shared" si="0"/>
        <v>0</v>
      </c>
      <c r="D8" s="52">
        <v>0</v>
      </c>
    </row>
    <row r="9" spans="1:4" ht="15.75">
      <c r="A9" s="41" t="s">
        <v>59</v>
      </c>
      <c r="B9" s="52">
        <v>5219</v>
      </c>
      <c r="C9" s="87">
        <f t="shared" si="0"/>
        <v>0</v>
      </c>
      <c r="D9" s="52">
        <v>5219</v>
      </c>
    </row>
    <row r="10" spans="1:4" ht="15.75">
      <c r="A10" s="28" t="s">
        <v>72</v>
      </c>
      <c r="B10" s="36">
        <f>SUM(B4:B9)</f>
        <v>70779</v>
      </c>
      <c r="C10" s="88">
        <f t="shared" si="0"/>
        <v>2041</v>
      </c>
      <c r="D10" s="36">
        <f>SUM(D4:D9)</f>
        <v>72820</v>
      </c>
    </row>
    <row r="11" spans="1:4" ht="15.75">
      <c r="A11" s="27" t="s">
        <v>48</v>
      </c>
      <c r="B11" s="34">
        <v>18572</v>
      </c>
      <c r="C11" s="87">
        <f t="shared" si="0"/>
        <v>292</v>
      </c>
      <c r="D11" s="34">
        <v>18864</v>
      </c>
    </row>
    <row r="12" spans="1:4" ht="15.75">
      <c r="A12" s="27" t="s">
        <v>50</v>
      </c>
      <c r="B12" s="109">
        <v>50</v>
      </c>
      <c r="C12" s="87">
        <f t="shared" si="0"/>
        <v>0</v>
      </c>
      <c r="D12" s="34">
        <v>50</v>
      </c>
    </row>
    <row r="13" spans="1:4" ht="15.75">
      <c r="A13" s="27" t="s">
        <v>51</v>
      </c>
      <c r="B13" s="109">
        <v>155</v>
      </c>
      <c r="C13" s="87">
        <f t="shared" si="0"/>
        <v>0</v>
      </c>
      <c r="D13" s="34">
        <v>155</v>
      </c>
    </row>
    <row r="14" spans="1:4" ht="15.75">
      <c r="A14" s="28" t="s">
        <v>73</v>
      </c>
      <c r="B14" s="36">
        <f>SUM(B11:B13)</f>
        <v>18777</v>
      </c>
      <c r="C14" s="88">
        <f t="shared" si="0"/>
        <v>292</v>
      </c>
      <c r="D14" s="36">
        <f>SUM(D11:D13)</f>
        <v>19069</v>
      </c>
    </row>
    <row r="15" spans="1:4" ht="15.75">
      <c r="A15" s="27" t="s">
        <v>53</v>
      </c>
      <c r="B15" s="34">
        <v>11189</v>
      </c>
      <c r="C15" s="87">
        <f t="shared" si="0"/>
        <v>227</v>
      </c>
      <c r="D15" s="34">
        <v>11416</v>
      </c>
    </row>
    <row r="16" spans="1:4" ht="15.75">
      <c r="A16" s="27" t="s">
        <v>74</v>
      </c>
      <c r="B16" s="109">
        <v>552</v>
      </c>
      <c r="C16" s="87">
        <f t="shared" si="0"/>
        <v>0</v>
      </c>
      <c r="D16" s="34">
        <v>552</v>
      </c>
    </row>
    <row r="17" spans="1:4" ht="15.75">
      <c r="A17" s="27" t="s">
        <v>75</v>
      </c>
      <c r="B17" s="34">
        <v>16697</v>
      </c>
      <c r="C17" s="87">
        <f t="shared" si="0"/>
        <v>0</v>
      </c>
      <c r="D17" s="34">
        <v>16697</v>
      </c>
    </row>
    <row r="18" spans="1:4" ht="15.75">
      <c r="A18" s="27" t="s">
        <v>76</v>
      </c>
      <c r="B18" s="109">
        <v>770</v>
      </c>
      <c r="C18" s="87">
        <f t="shared" si="0"/>
        <v>0</v>
      </c>
      <c r="D18" s="34">
        <v>770</v>
      </c>
    </row>
    <row r="19" spans="1:4" ht="15.75">
      <c r="A19" s="27" t="s">
        <v>77</v>
      </c>
      <c r="B19" s="126">
        <v>6926</v>
      </c>
      <c r="C19" s="87">
        <f t="shared" si="0"/>
        <v>0</v>
      </c>
      <c r="D19" s="126">
        <v>6926</v>
      </c>
    </row>
    <row r="20" spans="1:4" ht="15.75">
      <c r="A20" s="27" t="s">
        <v>78</v>
      </c>
      <c r="B20" s="109">
        <v>994</v>
      </c>
      <c r="C20" s="87">
        <f t="shared" si="0"/>
        <v>0</v>
      </c>
      <c r="D20" s="34">
        <v>994</v>
      </c>
    </row>
    <row r="21" spans="1:4" ht="15.75">
      <c r="A21" s="27" t="s">
        <v>79</v>
      </c>
      <c r="B21" s="34">
        <v>871</v>
      </c>
      <c r="C21" s="87">
        <f t="shared" si="0"/>
        <v>0</v>
      </c>
      <c r="D21" s="34">
        <v>871</v>
      </c>
    </row>
    <row r="22" spans="1:4" ht="15.75">
      <c r="A22" s="27" t="s">
        <v>80</v>
      </c>
      <c r="B22" s="109">
        <v>1378</v>
      </c>
      <c r="C22" s="87">
        <f t="shared" si="0"/>
        <v>0</v>
      </c>
      <c r="D22" s="34">
        <v>1378</v>
      </c>
    </row>
    <row r="23" spans="1:4" ht="15.75">
      <c r="A23" s="27" t="s">
        <v>81</v>
      </c>
      <c r="B23" s="109">
        <v>338</v>
      </c>
      <c r="C23" s="87">
        <f t="shared" si="0"/>
        <v>0</v>
      </c>
      <c r="D23" s="34">
        <v>338</v>
      </c>
    </row>
    <row r="24" spans="1:4" ht="15.75">
      <c r="A24" s="28" t="s">
        <v>82</v>
      </c>
      <c r="B24" s="36">
        <f>SUM(B15:B23)</f>
        <v>39715</v>
      </c>
      <c r="C24" s="88">
        <f t="shared" si="0"/>
        <v>227</v>
      </c>
      <c r="D24" s="36">
        <f>SUM(D15:D23)</f>
        <v>39942</v>
      </c>
    </row>
    <row r="25" spans="1:4" ht="25.5">
      <c r="A25" s="103" t="s">
        <v>145</v>
      </c>
      <c r="B25" s="34">
        <v>21648</v>
      </c>
      <c r="C25" s="124">
        <f t="shared" si="0"/>
        <v>15</v>
      </c>
      <c r="D25" s="34">
        <v>21663</v>
      </c>
    </row>
    <row r="26" spans="1:4" ht="15.75">
      <c r="A26" s="27" t="s">
        <v>83</v>
      </c>
      <c r="B26" s="109">
        <v>279</v>
      </c>
      <c r="C26" s="87">
        <f t="shared" si="0"/>
        <v>199</v>
      </c>
      <c r="D26" s="34">
        <v>478</v>
      </c>
    </row>
    <row r="27" spans="1:4" ht="15.75">
      <c r="A27" s="27" t="s">
        <v>84</v>
      </c>
      <c r="B27" s="109">
        <v>2000</v>
      </c>
      <c r="C27" s="87">
        <f t="shared" si="0"/>
        <v>0</v>
      </c>
      <c r="D27" s="34">
        <v>2000</v>
      </c>
    </row>
    <row r="28" spans="1:4" ht="15.75" customHeight="1">
      <c r="A28" s="38" t="s">
        <v>85</v>
      </c>
      <c r="B28" s="109">
        <v>1376</v>
      </c>
      <c r="C28" s="87">
        <f t="shared" si="0"/>
        <v>0</v>
      </c>
      <c r="D28" s="34">
        <v>1376</v>
      </c>
    </row>
    <row r="29" spans="1:4" ht="15.75" customHeight="1">
      <c r="A29" s="27" t="s">
        <v>86</v>
      </c>
      <c r="B29" s="34">
        <v>11958</v>
      </c>
      <c r="C29" s="87">
        <f t="shared" si="0"/>
        <v>2277</v>
      </c>
      <c r="D29" s="34">
        <v>14235</v>
      </c>
    </row>
    <row r="30" spans="1:4" ht="15.75">
      <c r="A30" s="38" t="s">
        <v>146</v>
      </c>
      <c r="B30" s="109">
        <v>0</v>
      </c>
      <c r="C30" s="87">
        <f t="shared" si="0"/>
        <v>0</v>
      </c>
      <c r="D30" s="34">
        <v>0</v>
      </c>
    </row>
    <row r="31" spans="1:4" s="112" customFormat="1" ht="15.75" customHeight="1">
      <c r="A31" s="28" t="s">
        <v>87</v>
      </c>
      <c r="B31" s="111">
        <f>SUM(B25:B30)</f>
        <v>37261</v>
      </c>
      <c r="C31" s="88">
        <f t="shared" si="0"/>
        <v>2491</v>
      </c>
      <c r="D31" s="36">
        <f>SUM(D25:D30)</f>
        <v>39752</v>
      </c>
    </row>
    <row r="32" spans="1:4" ht="15.75">
      <c r="A32" s="27" t="s">
        <v>61</v>
      </c>
      <c r="B32" s="34">
        <v>4471</v>
      </c>
      <c r="C32" s="87">
        <f t="shared" si="0"/>
        <v>1692</v>
      </c>
      <c r="D32" s="34">
        <v>6163</v>
      </c>
    </row>
    <row r="33" spans="1:4" ht="15.75">
      <c r="A33" s="27" t="s">
        <v>89</v>
      </c>
      <c r="B33" s="34">
        <v>1118</v>
      </c>
      <c r="C33" s="87">
        <f t="shared" si="0"/>
        <v>423</v>
      </c>
      <c r="D33" s="34">
        <v>1541</v>
      </c>
    </row>
    <row r="34" spans="1:4" ht="15.75">
      <c r="A34" s="27" t="s">
        <v>88</v>
      </c>
      <c r="B34" s="109">
        <v>30820</v>
      </c>
      <c r="C34" s="87">
        <f>D34-B34</f>
        <v>0</v>
      </c>
      <c r="D34" s="34">
        <v>30820</v>
      </c>
    </row>
    <row r="35" spans="1:4" ht="15.75">
      <c r="A35" s="27" t="s">
        <v>129</v>
      </c>
      <c r="B35" s="109">
        <v>7705</v>
      </c>
      <c r="C35" s="87"/>
      <c r="D35" s="34">
        <v>7705</v>
      </c>
    </row>
    <row r="36" spans="1:4" ht="15.75">
      <c r="A36" s="27" t="s">
        <v>90</v>
      </c>
      <c r="B36" s="109">
        <v>300</v>
      </c>
      <c r="C36" s="87">
        <f t="shared" si="0"/>
        <v>0</v>
      </c>
      <c r="D36" s="34">
        <v>300</v>
      </c>
    </row>
    <row r="37" spans="1:4" ht="15.75">
      <c r="A37" s="27" t="s">
        <v>138</v>
      </c>
      <c r="B37" s="109">
        <v>527</v>
      </c>
      <c r="C37" s="87">
        <f t="shared" si="0"/>
        <v>0</v>
      </c>
      <c r="D37" s="34">
        <v>527</v>
      </c>
    </row>
    <row r="38" spans="1:4" ht="15.75">
      <c r="A38" s="27" t="s">
        <v>101</v>
      </c>
      <c r="B38" s="109">
        <v>192</v>
      </c>
      <c r="C38" s="87">
        <f t="shared" si="0"/>
        <v>0</v>
      </c>
      <c r="D38" s="34">
        <v>192</v>
      </c>
    </row>
    <row r="39" spans="1:4" ht="15.75">
      <c r="A39" s="27" t="s">
        <v>91</v>
      </c>
      <c r="B39" s="109">
        <v>2174</v>
      </c>
      <c r="C39" s="87">
        <f t="shared" si="0"/>
        <v>0</v>
      </c>
      <c r="D39" s="34">
        <v>2174</v>
      </c>
    </row>
    <row r="40" spans="1:4" ht="15.75">
      <c r="A40" s="28" t="s">
        <v>92</v>
      </c>
      <c r="B40" s="36">
        <f>SUM(B32:B39)</f>
        <v>47307</v>
      </c>
      <c r="C40" s="88">
        <f t="shared" si="0"/>
        <v>2115</v>
      </c>
      <c r="D40" s="36">
        <f>SUM(D32:D39)</f>
        <v>49422</v>
      </c>
    </row>
    <row r="41" spans="1:4" ht="18.75">
      <c r="A41" s="24" t="s">
        <v>93</v>
      </c>
      <c r="B41" s="22">
        <f>B10+B14+B24+B31+B40</f>
        <v>213839</v>
      </c>
      <c r="C41" s="89">
        <f>C10+C14+C24+C31+C40</f>
        <v>7166</v>
      </c>
      <c r="D41" s="22">
        <f>D40+D31+D24+D14+D10</f>
        <v>221005</v>
      </c>
    </row>
    <row r="42" spans="2:3" ht="15.75">
      <c r="B42" s="16"/>
      <c r="C42" s="5"/>
    </row>
    <row r="43" ht="15.75">
      <c r="B43" s="11"/>
    </row>
    <row r="44" ht="18.75">
      <c r="B44" s="17"/>
    </row>
  </sheetData>
  <sheetProtection/>
  <mergeCells count="1">
    <mergeCell ref="A1:E1"/>
  </mergeCells>
  <printOptions horizontalCentered="1"/>
  <pageMargins left="0.1968503937007874" right="0.1968503937007874" top="0" bottom="0" header="0.5118110236220472" footer="0.5118110236220472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Y81"/>
  <sheetViews>
    <sheetView zoomScalePageLayoutView="0" workbookViewId="0" topLeftCell="B48">
      <selection activeCell="G81" sqref="G81"/>
    </sheetView>
  </sheetViews>
  <sheetFormatPr defaultColWidth="9.140625" defaultRowHeight="12.75"/>
  <cols>
    <col min="1" max="1" width="52.28125" style="116" bestFit="1" customWidth="1"/>
    <col min="2" max="2" width="15.7109375" style="116" customWidth="1"/>
    <col min="3" max="3" width="14.00390625" style="116" customWidth="1"/>
    <col min="4" max="5" width="15.7109375" style="116" customWidth="1"/>
    <col min="6" max="6" width="13.140625" style="116" customWidth="1"/>
    <col min="7" max="7" width="15.7109375" style="116" customWidth="1"/>
  </cols>
  <sheetData>
    <row r="2" spans="1:7" s="51" customFormat="1" ht="18.75">
      <c r="A2" s="152" t="s">
        <v>237</v>
      </c>
      <c r="B2" s="152"/>
      <c r="C2" s="152"/>
      <c r="D2" s="152"/>
      <c r="E2" s="152"/>
      <c r="F2" s="152"/>
      <c r="G2" s="152"/>
    </row>
    <row r="3" spans="5:7" ht="14.25" customHeight="1">
      <c r="E3" s="117" t="s">
        <v>94</v>
      </c>
      <c r="F3" s="117"/>
      <c r="G3" s="153" t="s">
        <v>108</v>
      </c>
    </row>
    <row r="4" spans="1:7" ht="15.75">
      <c r="A4" s="18" t="s">
        <v>95</v>
      </c>
      <c r="G4" s="154"/>
    </row>
    <row r="5" spans="1:7" ht="12.75">
      <c r="A5" s="101"/>
      <c r="B5" s="150" t="s">
        <v>96</v>
      </c>
      <c r="C5" s="150"/>
      <c r="D5" s="150"/>
      <c r="E5" s="151" t="s">
        <v>97</v>
      </c>
      <c r="F5" s="151"/>
      <c r="G5" s="151"/>
    </row>
    <row r="6" spans="1:7" ht="24.75" customHeight="1">
      <c r="A6" s="19"/>
      <c r="B6" s="44" t="s">
        <v>239</v>
      </c>
      <c r="C6" s="44" t="s">
        <v>105</v>
      </c>
      <c r="D6" s="6" t="s">
        <v>139</v>
      </c>
      <c r="E6" s="44" t="s">
        <v>239</v>
      </c>
      <c r="F6" s="44" t="s">
        <v>105</v>
      </c>
      <c r="G6" s="6" t="s">
        <v>139</v>
      </c>
    </row>
    <row r="7" spans="1:7" ht="15" customHeight="1">
      <c r="A7" s="113" t="s">
        <v>147</v>
      </c>
      <c r="B7" s="114">
        <v>1217</v>
      </c>
      <c r="C7" s="20">
        <f>D7-B7</f>
        <v>0</v>
      </c>
      <c r="D7" s="20">
        <v>1217</v>
      </c>
      <c r="E7" s="115">
        <v>0</v>
      </c>
      <c r="F7" s="20">
        <f>G7-E7</f>
        <v>0</v>
      </c>
      <c r="G7" s="20">
        <v>0</v>
      </c>
    </row>
    <row r="8" spans="1:7" ht="15" customHeight="1">
      <c r="A8" s="113" t="s">
        <v>148</v>
      </c>
      <c r="B8" s="114">
        <v>0</v>
      </c>
      <c r="C8" s="20">
        <f aca="true" t="shared" si="0" ref="C8:C71">D8-B8</f>
        <v>0</v>
      </c>
      <c r="D8" s="20">
        <v>0</v>
      </c>
      <c r="E8" s="114">
        <v>0</v>
      </c>
      <c r="F8" s="20">
        <f aca="true" t="shared" si="1" ref="F8:F71">G8-E8</f>
        <v>0</v>
      </c>
      <c r="G8" s="20">
        <v>0</v>
      </c>
    </row>
    <row r="9" spans="1:7" ht="15" customHeight="1">
      <c r="A9" s="113" t="s">
        <v>62</v>
      </c>
      <c r="B9" s="114">
        <v>798</v>
      </c>
      <c r="C9" s="20">
        <f t="shared" si="0"/>
        <v>0</v>
      </c>
      <c r="D9" s="20">
        <v>798</v>
      </c>
      <c r="E9" s="20">
        <v>6957</v>
      </c>
      <c r="F9" s="20">
        <f t="shared" si="1"/>
        <v>0</v>
      </c>
      <c r="G9" s="20">
        <v>6957</v>
      </c>
    </row>
    <row r="10" spans="1:7" ht="15" customHeight="1">
      <c r="A10" s="113" t="s">
        <v>149</v>
      </c>
      <c r="B10" s="20">
        <v>1625</v>
      </c>
      <c r="C10" s="20">
        <f t="shared" si="0"/>
        <v>175</v>
      </c>
      <c r="D10" s="20">
        <v>1800</v>
      </c>
      <c r="E10" s="20">
        <v>3948</v>
      </c>
      <c r="F10" s="20">
        <f t="shared" si="1"/>
        <v>175</v>
      </c>
      <c r="G10" s="20">
        <v>4123</v>
      </c>
    </row>
    <row r="11" spans="1:7" ht="15" customHeight="1">
      <c r="A11" s="113" t="s">
        <v>63</v>
      </c>
      <c r="B11" s="114">
        <v>275</v>
      </c>
      <c r="C11" s="20">
        <f t="shared" si="0"/>
        <v>0</v>
      </c>
      <c r="D11" s="20">
        <v>275</v>
      </c>
      <c r="E11" s="114">
        <v>1250</v>
      </c>
      <c r="F11" s="20">
        <f t="shared" si="1"/>
        <v>0</v>
      </c>
      <c r="G11" s="20">
        <v>1250</v>
      </c>
    </row>
    <row r="12" spans="1:7" ht="15" customHeight="1" hidden="1">
      <c r="A12" s="113" t="s">
        <v>150</v>
      </c>
      <c r="B12" s="114"/>
      <c r="C12" s="20">
        <f t="shared" si="0"/>
        <v>0</v>
      </c>
      <c r="D12" s="20"/>
      <c r="E12" s="114"/>
      <c r="F12" s="20">
        <f t="shared" si="1"/>
        <v>0</v>
      </c>
      <c r="G12" s="20"/>
    </row>
    <row r="13" spans="1:7" ht="15" customHeight="1">
      <c r="A13" s="113" t="s">
        <v>151</v>
      </c>
      <c r="B13" s="114">
        <v>183</v>
      </c>
      <c r="C13" s="20">
        <f t="shared" si="0"/>
        <v>0</v>
      </c>
      <c r="D13" s="20">
        <v>183</v>
      </c>
      <c r="E13" s="114">
        <v>134</v>
      </c>
      <c r="F13" s="20">
        <f t="shared" si="1"/>
        <v>0</v>
      </c>
      <c r="G13" s="20">
        <v>134</v>
      </c>
    </row>
    <row r="14" spans="1:7" ht="15" customHeight="1">
      <c r="A14" s="113" t="s">
        <v>152</v>
      </c>
      <c r="B14" s="114">
        <v>2867</v>
      </c>
      <c r="C14" s="20">
        <f t="shared" si="0"/>
        <v>0</v>
      </c>
      <c r="D14" s="20">
        <v>2867</v>
      </c>
      <c r="E14" s="114">
        <v>1730</v>
      </c>
      <c r="F14" s="20">
        <f t="shared" si="1"/>
        <v>0</v>
      </c>
      <c r="G14" s="20">
        <v>1730</v>
      </c>
    </row>
    <row r="15" spans="1:7" ht="15" customHeight="1">
      <c r="A15" s="113" t="s">
        <v>153</v>
      </c>
      <c r="B15" s="114">
        <v>0</v>
      </c>
      <c r="C15" s="20">
        <f t="shared" si="0"/>
        <v>0</v>
      </c>
      <c r="D15" s="20">
        <v>0</v>
      </c>
      <c r="E15" s="20">
        <v>1467</v>
      </c>
      <c r="F15" s="20">
        <f t="shared" si="1"/>
        <v>14</v>
      </c>
      <c r="G15" s="20">
        <v>1481</v>
      </c>
    </row>
    <row r="16" spans="1:7" ht="15" customHeight="1">
      <c r="A16" s="113" t="s">
        <v>154</v>
      </c>
      <c r="B16" s="114">
        <v>0</v>
      </c>
      <c r="C16" s="20">
        <f t="shared" si="0"/>
        <v>0</v>
      </c>
      <c r="D16" s="20">
        <v>0</v>
      </c>
      <c r="E16" s="114">
        <v>831</v>
      </c>
      <c r="F16" s="20">
        <f t="shared" si="1"/>
        <v>0</v>
      </c>
      <c r="G16" s="20">
        <v>831</v>
      </c>
    </row>
    <row r="17" spans="1:7" ht="15" customHeight="1">
      <c r="A17" s="113" t="s">
        <v>155</v>
      </c>
      <c r="B17" s="114">
        <v>0</v>
      </c>
      <c r="C17" s="20">
        <f t="shared" si="0"/>
        <v>0</v>
      </c>
      <c r="D17" s="20">
        <v>0</v>
      </c>
      <c r="E17" s="114">
        <v>414</v>
      </c>
      <c r="F17" s="20">
        <f t="shared" si="1"/>
        <v>0</v>
      </c>
      <c r="G17" s="20">
        <v>414</v>
      </c>
    </row>
    <row r="18" spans="1:7" ht="15" customHeight="1">
      <c r="A18" s="113" t="s">
        <v>156</v>
      </c>
      <c r="B18" s="114">
        <v>18123</v>
      </c>
      <c r="C18" s="20">
        <f t="shared" si="0"/>
        <v>858</v>
      </c>
      <c r="D18" s="20">
        <v>18981</v>
      </c>
      <c r="E18" s="114">
        <v>10380</v>
      </c>
      <c r="F18" s="20">
        <f t="shared" si="1"/>
        <v>0</v>
      </c>
      <c r="G18" s="20">
        <v>10380</v>
      </c>
    </row>
    <row r="19" spans="1:7" ht="15" customHeight="1">
      <c r="A19" s="113" t="s">
        <v>157</v>
      </c>
      <c r="B19" s="20">
        <v>210</v>
      </c>
      <c r="C19" s="20">
        <f t="shared" si="0"/>
        <v>0</v>
      </c>
      <c r="D19" s="20">
        <v>210</v>
      </c>
      <c r="E19" s="114">
        <v>210</v>
      </c>
      <c r="F19" s="20">
        <f t="shared" si="1"/>
        <v>0</v>
      </c>
      <c r="G19" s="20">
        <v>210</v>
      </c>
    </row>
    <row r="20" spans="1:7" ht="15" customHeight="1" hidden="1">
      <c r="A20" s="113" t="s">
        <v>158</v>
      </c>
      <c r="B20" s="114"/>
      <c r="C20" s="20">
        <f t="shared" si="0"/>
        <v>0</v>
      </c>
      <c r="D20" s="20"/>
      <c r="E20" s="114"/>
      <c r="F20" s="20">
        <f t="shared" si="1"/>
        <v>0</v>
      </c>
      <c r="G20" s="20"/>
    </row>
    <row r="21" spans="1:7" ht="15" customHeight="1">
      <c r="A21" s="113" t="s">
        <v>159</v>
      </c>
      <c r="B21" s="114">
        <v>14538</v>
      </c>
      <c r="C21" s="20">
        <f t="shared" si="0"/>
        <v>0</v>
      </c>
      <c r="D21" s="20">
        <v>14538</v>
      </c>
      <c r="E21" s="114">
        <v>0</v>
      </c>
      <c r="F21" s="20">
        <f t="shared" si="1"/>
        <v>0</v>
      </c>
      <c r="G21" s="20">
        <v>0</v>
      </c>
    </row>
    <row r="22" spans="1:7" ht="15" customHeight="1" hidden="1">
      <c r="A22" s="113" t="s">
        <v>160</v>
      </c>
      <c r="B22" s="114"/>
      <c r="C22" s="20">
        <f t="shared" si="0"/>
        <v>0</v>
      </c>
      <c r="D22" s="20"/>
      <c r="E22" s="114"/>
      <c r="F22" s="20">
        <f t="shared" si="1"/>
        <v>0</v>
      </c>
      <c r="G22" s="20"/>
    </row>
    <row r="23" spans="1:7" ht="15" customHeight="1">
      <c r="A23" s="113" t="s">
        <v>64</v>
      </c>
      <c r="B23" s="114">
        <v>0</v>
      </c>
      <c r="C23" s="20">
        <f t="shared" si="0"/>
        <v>0</v>
      </c>
      <c r="D23" s="20">
        <v>0</v>
      </c>
      <c r="E23" s="114">
        <v>2320</v>
      </c>
      <c r="F23" s="20">
        <f t="shared" si="1"/>
        <v>0</v>
      </c>
      <c r="G23" s="20">
        <v>2320</v>
      </c>
    </row>
    <row r="24" spans="1:7" ht="15" customHeight="1">
      <c r="A24" s="113" t="s">
        <v>161</v>
      </c>
      <c r="B24" s="114">
        <v>0</v>
      </c>
      <c r="C24" s="20">
        <f t="shared" si="0"/>
        <v>0</v>
      </c>
      <c r="D24" s="20">
        <v>0</v>
      </c>
      <c r="E24" s="114">
        <v>1986</v>
      </c>
      <c r="F24" s="20">
        <f t="shared" si="1"/>
        <v>0</v>
      </c>
      <c r="G24" s="20">
        <v>1986</v>
      </c>
    </row>
    <row r="25" spans="1:7" ht="15" customHeight="1">
      <c r="A25" s="113" t="s">
        <v>162</v>
      </c>
      <c r="B25" s="20">
        <v>101029</v>
      </c>
      <c r="C25" s="20">
        <f t="shared" si="0"/>
        <v>2725</v>
      </c>
      <c r="D25" s="20">
        <v>103754</v>
      </c>
      <c r="E25" s="114">
        <v>0</v>
      </c>
      <c r="F25" s="20">
        <f t="shared" si="1"/>
        <v>0</v>
      </c>
      <c r="G25" s="20">
        <v>0</v>
      </c>
    </row>
    <row r="26" spans="1:7" ht="15" customHeight="1">
      <c r="A26" s="113" t="s">
        <v>65</v>
      </c>
      <c r="B26" s="20">
        <v>24005</v>
      </c>
      <c r="C26" s="20">
        <f t="shared" si="0"/>
        <v>-539</v>
      </c>
      <c r="D26" s="20">
        <v>23466</v>
      </c>
      <c r="E26" s="114">
        <v>2512</v>
      </c>
      <c r="F26" s="20">
        <f t="shared" si="1"/>
        <v>0</v>
      </c>
      <c r="G26" s="20">
        <v>2512</v>
      </c>
    </row>
    <row r="27" spans="1:7" ht="15" customHeight="1">
      <c r="A27" s="113" t="s">
        <v>163</v>
      </c>
      <c r="B27" s="114">
        <v>0</v>
      </c>
      <c r="C27" s="20">
        <f t="shared" si="0"/>
        <v>0</v>
      </c>
      <c r="D27" s="20">
        <v>0</v>
      </c>
      <c r="E27" s="20">
        <v>21625</v>
      </c>
      <c r="F27" s="20">
        <f t="shared" si="1"/>
        <v>23</v>
      </c>
      <c r="G27" s="20">
        <v>21648</v>
      </c>
    </row>
    <row r="28" spans="1:7" ht="15" customHeight="1" hidden="1">
      <c r="A28" s="113" t="s">
        <v>164</v>
      </c>
      <c r="B28" s="114"/>
      <c r="C28" s="20">
        <f t="shared" si="0"/>
        <v>0</v>
      </c>
      <c r="D28" s="20"/>
      <c r="E28" s="20"/>
      <c r="F28" s="20">
        <f t="shared" si="1"/>
        <v>0</v>
      </c>
      <c r="G28" s="20"/>
    </row>
    <row r="29" spans="1:7" ht="15" customHeight="1" hidden="1">
      <c r="A29" s="113" t="s">
        <v>165</v>
      </c>
      <c r="B29" s="114"/>
      <c r="C29" s="20">
        <f t="shared" si="0"/>
        <v>0</v>
      </c>
      <c r="D29" s="20"/>
      <c r="E29" s="20"/>
      <c r="F29" s="20">
        <f t="shared" si="1"/>
        <v>0</v>
      </c>
      <c r="G29" s="20"/>
    </row>
    <row r="30" spans="1:7" ht="15" customHeight="1" hidden="1">
      <c r="A30" s="113" t="s">
        <v>166</v>
      </c>
      <c r="B30" s="114"/>
      <c r="C30" s="20">
        <f t="shared" si="0"/>
        <v>0</v>
      </c>
      <c r="D30" s="20"/>
      <c r="E30" s="20"/>
      <c r="F30" s="20">
        <f t="shared" si="1"/>
        <v>0</v>
      </c>
      <c r="G30" s="20"/>
    </row>
    <row r="31" spans="1:7" ht="15" customHeight="1" hidden="1">
      <c r="A31" s="113" t="s">
        <v>167</v>
      </c>
      <c r="B31" s="114"/>
      <c r="C31" s="20">
        <f t="shared" si="0"/>
        <v>0</v>
      </c>
      <c r="D31" s="20"/>
      <c r="E31" s="20"/>
      <c r="F31" s="20">
        <f t="shared" si="1"/>
        <v>0</v>
      </c>
      <c r="G31" s="20"/>
    </row>
    <row r="32" spans="1:7" ht="15" customHeight="1">
      <c r="A32" s="113" t="s">
        <v>168</v>
      </c>
      <c r="B32" s="114">
        <v>0</v>
      </c>
      <c r="C32" s="20">
        <f t="shared" si="0"/>
        <v>0</v>
      </c>
      <c r="D32" s="20">
        <v>0</v>
      </c>
      <c r="E32" s="20">
        <v>20666</v>
      </c>
      <c r="F32" s="20">
        <f t="shared" si="1"/>
        <v>72</v>
      </c>
      <c r="G32" s="20">
        <v>20738</v>
      </c>
    </row>
    <row r="33" spans="1:7" ht="15" customHeight="1" hidden="1">
      <c r="A33" s="113" t="s">
        <v>169</v>
      </c>
      <c r="B33" s="114"/>
      <c r="C33" s="20">
        <f t="shared" si="0"/>
        <v>0</v>
      </c>
      <c r="D33" s="20"/>
      <c r="E33" s="114"/>
      <c r="F33" s="20">
        <f t="shared" si="1"/>
        <v>0</v>
      </c>
      <c r="G33" s="20"/>
    </row>
    <row r="34" spans="1:129" s="43" customFormat="1" ht="12.75">
      <c r="A34" s="113" t="s">
        <v>170</v>
      </c>
      <c r="B34" s="114">
        <v>0</v>
      </c>
      <c r="C34" s="20">
        <f t="shared" si="0"/>
        <v>0</v>
      </c>
      <c r="D34" s="20">
        <v>0</v>
      </c>
      <c r="E34" s="114">
        <v>448</v>
      </c>
      <c r="F34" s="20">
        <f t="shared" si="1"/>
        <v>0</v>
      </c>
      <c r="G34" s="20">
        <v>448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</row>
    <row r="35" spans="1:7" ht="15" customHeight="1">
      <c r="A35" s="113" t="s">
        <v>171</v>
      </c>
      <c r="B35" s="46">
        <v>35087</v>
      </c>
      <c r="C35" s="20">
        <f t="shared" si="0"/>
        <v>0</v>
      </c>
      <c r="D35" s="46">
        <v>35087</v>
      </c>
      <c r="E35" s="46">
        <v>44283</v>
      </c>
      <c r="F35" s="20">
        <f t="shared" si="1"/>
        <v>0</v>
      </c>
      <c r="G35" s="46">
        <v>44283</v>
      </c>
    </row>
    <row r="36" spans="1:7" ht="12.75">
      <c r="A36" s="113" t="s">
        <v>172</v>
      </c>
      <c r="B36" s="114">
        <v>0</v>
      </c>
      <c r="C36" s="20">
        <f t="shared" si="0"/>
        <v>0</v>
      </c>
      <c r="D36" s="46">
        <v>0</v>
      </c>
      <c r="E36" s="46">
        <v>18575</v>
      </c>
      <c r="F36" s="20">
        <f t="shared" si="1"/>
        <v>86</v>
      </c>
      <c r="G36" s="46">
        <v>18661</v>
      </c>
    </row>
    <row r="37" spans="1:7" ht="12.75">
      <c r="A37" s="113" t="s">
        <v>173</v>
      </c>
      <c r="B37" s="114">
        <v>0</v>
      </c>
      <c r="C37" s="20">
        <f t="shared" si="0"/>
        <v>0</v>
      </c>
      <c r="D37" s="20">
        <v>0</v>
      </c>
      <c r="E37" s="114">
        <v>451</v>
      </c>
      <c r="F37" s="20">
        <f t="shared" si="1"/>
        <v>0</v>
      </c>
      <c r="G37" s="20">
        <v>451</v>
      </c>
    </row>
    <row r="38" spans="1:7" ht="12.75">
      <c r="A38" s="113" t="s">
        <v>174</v>
      </c>
      <c r="B38" s="114">
        <v>0</v>
      </c>
      <c r="C38" s="20">
        <f t="shared" si="0"/>
        <v>0</v>
      </c>
      <c r="D38" s="46">
        <v>0</v>
      </c>
      <c r="E38" s="114">
        <v>3462</v>
      </c>
      <c r="F38" s="20">
        <f t="shared" si="1"/>
        <v>0</v>
      </c>
      <c r="G38" s="46">
        <v>3462</v>
      </c>
    </row>
    <row r="39" spans="1:7" ht="12.75">
      <c r="A39" s="113" t="s">
        <v>175</v>
      </c>
      <c r="B39" s="114">
        <v>0</v>
      </c>
      <c r="C39" s="20">
        <f t="shared" si="0"/>
        <v>0</v>
      </c>
      <c r="D39" s="46">
        <v>0</v>
      </c>
      <c r="E39" s="46">
        <v>25763</v>
      </c>
      <c r="F39" s="20">
        <f t="shared" si="1"/>
        <v>74</v>
      </c>
      <c r="G39" s="46">
        <v>25837</v>
      </c>
    </row>
    <row r="40" spans="1:7" ht="12.75" hidden="1">
      <c r="A40" s="113" t="s">
        <v>176</v>
      </c>
      <c r="B40" s="114"/>
      <c r="C40" s="20">
        <f t="shared" si="0"/>
        <v>0</v>
      </c>
      <c r="D40" s="46"/>
      <c r="E40" s="46"/>
      <c r="F40" s="20">
        <f t="shared" si="1"/>
        <v>0</v>
      </c>
      <c r="G40" s="46"/>
    </row>
    <row r="41" spans="1:7" ht="12.75">
      <c r="A41" s="113" t="s">
        <v>177</v>
      </c>
      <c r="B41" s="114">
        <v>0</v>
      </c>
      <c r="C41" s="20">
        <f t="shared" si="0"/>
        <v>0</v>
      </c>
      <c r="D41" s="46">
        <v>0</v>
      </c>
      <c r="E41" s="46">
        <v>2073</v>
      </c>
      <c r="F41" s="20">
        <f t="shared" si="1"/>
        <v>213</v>
      </c>
      <c r="G41" s="46">
        <v>2286</v>
      </c>
    </row>
    <row r="42" spans="1:7" ht="12.75">
      <c r="A42" s="113" t="s">
        <v>178</v>
      </c>
      <c r="B42" s="114">
        <v>0</v>
      </c>
      <c r="C42" s="20">
        <f t="shared" si="0"/>
        <v>0</v>
      </c>
      <c r="D42" s="46">
        <v>0</v>
      </c>
      <c r="E42" s="114">
        <v>2814</v>
      </c>
      <c r="F42" s="20">
        <f t="shared" si="1"/>
        <v>0</v>
      </c>
      <c r="G42" s="46">
        <v>2814</v>
      </c>
    </row>
    <row r="43" spans="1:7" ht="12.75">
      <c r="A43" s="113" t="s">
        <v>179</v>
      </c>
      <c r="B43" s="114">
        <v>0</v>
      </c>
      <c r="C43" s="20">
        <f t="shared" si="0"/>
        <v>0</v>
      </c>
      <c r="D43" s="46">
        <v>0</v>
      </c>
      <c r="E43" s="114">
        <v>5642</v>
      </c>
      <c r="F43" s="20">
        <f t="shared" si="1"/>
        <v>0</v>
      </c>
      <c r="G43" s="46">
        <v>5642</v>
      </c>
    </row>
    <row r="44" spans="1:7" ht="12.75">
      <c r="A44" s="113" t="s">
        <v>180</v>
      </c>
      <c r="B44" s="114">
        <v>0</v>
      </c>
      <c r="C44" s="20">
        <f t="shared" si="0"/>
        <v>0</v>
      </c>
      <c r="D44" s="46">
        <v>0</v>
      </c>
      <c r="E44" s="114">
        <v>1305</v>
      </c>
      <c r="F44" s="20">
        <f t="shared" si="1"/>
        <v>0</v>
      </c>
      <c r="G44" s="46">
        <v>1305</v>
      </c>
    </row>
    <row r="45" spans="1:7" ht="12.75">
      <c r="A45" s="113" t="s">
        <v>181</v>
      </c>
      <c r="B45" s="114">
        <v>0</v>
      </c>
      <c r="C45" s="20">
        <f t="shared" si="0"/>
        <v>0</v>
      </c>
      <c r="D45" s="46">
        <v>0</v>
      </c>
      <c r="E45" s="114">
        <v>71</v>
      </c>
      <c r="F45" s="20">
        <f t="shared" si="1"/>
        <v>0</v>
      </c>
      <c r="G45" s="46">
        <v>71</v>
      </c>
    </row>
    <row r="46" spans="1:7" ht="12.75">
      <c r="A46" s="113" t="s">
        <v>182</v>
      </c>
      <c r="B46" s="114">
        <v>3224</v>
      </c>
      <c r="C46" s="20">
        <f t="shared" si="0"/>
        <v>0</v>
      </c>
      <c r="D46" s="46">
        <v>3224</v>
      </c>
      <c r="E46" s="46">
        <v>3237</v>
      </c>
      <c r="F46" s="20">
        <f t="shared" si="1"/>
        <v>12</v>
      </c>
      <c r="G46" s="46">
        <v>3249</v>
      </c>
    </row>
    <row r="47" spans="1:7" ht="12.75" hidden="1">
      <c r="A47" s="113" t="s">
        <v>183</v>
      </c>
      <c r="B47" s="114"/>
      <c r="C47" s="20">
        <f t="shared" si="0"/>
        <v>0</v>
      </c>
      <c r="D47" s="46"/>
      <c r="E47" s="46"/>
      <c r="F47" s="20">
        <f t="shared" si="1"/>
        <v>0</v>
      </c>
      <c r="G47" s="46"/>
    </row>
    <row r="48" spans="1:7" ht="12.75">
      <c r="A48" s="113" t="s">
        <v>184</v>
      </c>
      <c r="B48" s="114">
        <v>0</v>
      </c>
      <c r="C48" s="20">
        <f t="shared" si="0"/>
        <v>0</v>
      </c>
      <c r="D48" s="46">
        <v>0</v>
      </c>
      <c r="E48" s="46">
        <v>3944</v>
      </c>
      <c r="F48" s="20">
        <f t="shared" si="1"/>
        <v>1842</v>
      </c>
      <c r="G48" s="46">
        <v>5786</v>
      </c>
    </row>
    <row r="49" spans="1:7" ht="12.75" hidden="1">
      <c r="A49" s="113" t="s">
        <v>185</v>
      </c>
      <c r="B49" s="114"/>
      <c r="C49" s="20">
        <f t="shared" si="0"/>
        <v>0</v>
      </c>
      <c r="D49" s="46"/>
      <c r="E49" s="46"/>
      <c r="F49" s="20">
        <f t="shared" si="1"/>
        <v>0</v>
      </c>
      <c r="G49" s="46"/>
    </row>
    <row r="50" spans="1:7" ht="12.75">
      <c r="A50" s="113" t="s">
        <v>186</v>
      </c>
      <c r="B50" s="114">
        <v>0</v>
      </c>
      <c r="C50" s="20">
        <f t="shared" si="0"/>
        <v>0</v>
      </c>
      <c r="D50" s="46">
        <v>0</v>
      </c>
      <c r="E50" s="46">
        <v>943</v>
      </c>
      <c r="F50" s="20">
        <f t="shared" si="1"/>
        <v>378</v>
      </c>
      <c r="G50" s="46">
        <v>1321</v>
      </c>
    </row>
    <row r="51" spans="1:7" ht="12.75" hidden="1">
      <c r="A51" s="113" t="s">
        <v>187</v>
      </c>
      <c r="B51" s="114"/>
      <c r="C51" s="20">
        <f t="shared" si="0"/>
        <v>0</v>
      </c>
      <c r="D51" s="46"/>
      <c r="E51" s="46"/>
      <c r="F51" s="20">
        <f t="shared" si="1"/>
        <v>0</v>
      </c>
      <c r="G51" s="46"/>
    </row>
    <row r="52" spans="1:7" ht="12.75">
      <c r="A52" s="113" t="s">
        <v>188</v>
      </c>
      <c r="B52" s="114">
        <v>0</v>
      </c>
      <c r="C52" s="20">
        <f t="shared" si="0"/>
        <v>0</v>
      </c>
      <c r="D52" s="46">
        <v>0</v>
      </c>
      <c r="E52" s="46">
        <v>1102</v>
      </c>
      <c r="F52" s="20">
        <f t="shared" si="1"/>
        <v>272</v>
      </c>
      <c r="G52" s="46">
        <v>1374</v>
      </c>
    </row>
    <row r="53" spans="1:7" ht="12.75">
      <c r="A53" s="113" t="s">
        <v>189</v>
      </c>
      <c r="B53" s="114">
        <v>0</v>
      </c>
      <c r="C53" s="20">
        <f t="shared" si="0"/>
        <v>0</v>
      </c>
      <c r="D53" s="46">
        <v>0</v>
      </c>
      <c r="E53" s="114">
        <v>351</v>
      </c>
      <c r="F53" s="20">
        <f t="shared" si="1"/>
        <v>0</v>
      </c>
      <c r="G53" s="46">
        <v>351</v>
      </c>
    </row>
    <row r="54" spans="1:7" ht="12.75">
      <c r="A54" s="113" t="s">
        <v>190</v>
      </c>
      <c r="B54" s="114">
        <v>0</v>
      </c>
      <c r="C54" s="20">
        <f t="shared" si="0"/>
        <v>476</v>
      </c>
      <c r="D54" s="46">
        <v>476</v>
      </c>
      <c r="E54" s="114"/>
      <c r="F54" s="20">
        <f t="shared" si="1"/>
        <v>476</v>
      </c>
      <c r="G54" s="46">
        <v>476</v>
      </c>
    </row>
    <row r="55" spans="1:7" ht="12.75" hidden="1">
      <c r="A55" s="113" t="s">
        <v>191</v>
      </c>
      <c r="B55" s="114"/>
      <c r="C55" s="20">
        <f t="shared" si="0"/>
        <v>0</v>
      </c>
      <c r="D55" s="46"/>
      <c r="E55" s="114"/>
      <c r="F55" s="20">
        <f t="shared" si="1"/>
        <v>0</v>
      </c>
      <c r="G55" s="46"/>
    </row>
    <row r="56" spans="1:7" ht="12.75">
      <c r="A56" s="113" t="s">
        <v>127</v>
      </c>
      <c r="B56" s="114">
        <v>0</v>
      </c>
      <c r="C56" s="20">
        <f t="shared" si="0"/>
        <v>0</v>
      </c>
      <c r="D56" s="46">
        <v>0</v>
      </c>
      <c r="E56" s="46">
        <v>30</v>
      </c>
      <c r="F56" s="20">
        <f t="shared" si="1"/>
        <v>0</v>
      </c>
      <c r="G56" s="46">
        <v>30</v>
      </c>
    </row>
    <row r="57" spans="1:7" ht="12.75">
      <c r="A57" s="113" t="s">
        <v>192</v>
      </c>
      <c r="B57" s="114">
        <v>0</v>
      </c>
      <c r="C57" s="20">
        <f t="shared" si="0"/>
        <v>0</v>
      </c>
      <c r="D57" s="46">
        <v>0</v>
      </c>
      <c r="E57" s="114">
        <v>150</v>
      </c>
      <c r="F57" s="20">
        <f t="shared" si="1"/>
        <v>0</v>
      </c>
      <c r="G57" s="46">
        <v>150</v>
      </c>
    </row>
    <row r="58" spans="1:7" ht="12.75">
      <c r="A58" s="113" t="s">
        <v>193</v>
      </c>
      <c r="B58" s="114">
        <v>0</v>
      </c>
      <c r="C58" s="20">
        <f t="shared" si="0"/>
        <v>0</v>
      </c>
      <c r="D58" s="46">
        <v>0</v>
      </c>
      <c r="E58" s="114">
        <v>300</v>
      </c>
      <c r="F58" s="20">
        <f t="shared" si="1"/>
        <v>0</v>
      </c>
      <c r="G58" s="46">
        <v>300</v>
      </c>
    </row>
    <row r="59" spans="1:7" ht="12.75">
      <c r="A59" s="113" t="s">
        <v>194</v>
      </c>
      <c r="B59" s="114">
        <v>0</v>
      </c>
      <c r="C59" s="20">
        <f t="shared" si="0"/>
        <v>0</v>
      </c>
      <c r="D59" s="46">
        <v>0</v>
      </c>
      <c r="E59" s="114">
        <v>120</v>
      </c>
      <c r="F59" s="20">
        <f t="shared" si="1"/>
        <v>0</v>
      </c>
      <c r="G59" s="46">
        <v>120</v>
      </c>
    </row>
    <row r="60" spans="1:7" ht="12.75">
      <c r="A60" s="113" t="s">
        <v>195</v>
      </c>
      <c r="B60" s="114">
        <v>0</v>
      </c>
      <c r="C60" s="20">
        <f t="shared" si="0"/>
        <v>0</v>
      </c>
      <c r="D60" s="46">
        <v>0</v>
      </c>
      <c r="E60" s="114">
        <v>75</v>
      </c>
      <c r="F60" s="20">
        <f t="shared" si="1"/>
        <v>0</v>
      </c>
      <c r="G60" s="46">
        <v>75</v>
      </c>
    </row>
    <row r="61" spans="1:7" ht="12.75">
      <c r="A61" s="113" t="s">
        <v>196</v>
      </c>
      <c r="B61" s="46">
        <v>39</v>
      </c>
      <c r="C61" s="20">
        <f t="shared" si="0"/>
        <v>0</v>
      </c>
      <c r="D61" s="46">
        <v>39</v>
      </c>
      <c r="E61" s="46">
        <v>39</v>
      </c>
      <c r="F61" s="20">
        <f t="shared" si="1"/>
        <v>0</v>
      </c>
      <c r="G61" s="46">
        <v>39</v>
      </c>
    </row>
    <row r="62" spans="1:7" ht="12.75">
      <c r="A62" s="113" t="s">
        <v>197</v>
      </c>
      <c r="B62" s="114">
        <v>0</v>
      </c>
      <c r="C62" s="20">
        <f t="shared" si="0"/>
        <v>0</v>
      </c>
      <c r="D62" s="46">
        <v>0</v>
      </c>
      <c r="E62" s="46">
        <v>1501</v>
      </c>
      <c r="F62" s="20">
        <f t="shared" si="1"/>
        <v>0</v>
      </c>
      <c r="G62" s="46">
        <v>1501</v>
      </c>
    </row>
    <row r="63" spans="1:7" ht="12.75">
      <c r="A63" s="113" t="s">
        <v>198</v>
      </c>
      <c r="B63" s="114">
        <v>0</v>
      </c>
      <c r="C63" s="20">
        <f t="shared" si="0"/>
        <v>0</v>
      </c>
      <c r="D63" s="46">
        <v>0</v>
      </c>
      <c r="E63" s="114">
        <v>100</v>
      </c>
      <c r="F63" s="20">
        <f t="shared" si="1"/>
        <v>0</v>
      </c>
      <c r="G63" s="46">
        <v>100</v>
      </c>
    </row>
    <row r="64" spans="1:7" ht="12.75">
      <c r="A64" s="113" t="s">
        <v>199</v>
      </c>
      <c r="B64" s="114">
        <v>0</v>
      </c>
      <c r="C64" s="20">
        <f t="shared" si="0"/>
        <v>0</v>
      </c>
      <c r="D64" s="46">
        <v>0</v>
      </c>
      <c r="E64" s="114">
        <v>300</v>
      </c>
      <c r="F64" s="20">
        <f t="shared" si="1"/>
        <v>0</v>
      </c>
      <c r="G64" s="46">
        <v>300</v>
      </c>
    </row>
    <row r="65" spans="1:7" ht="12.75">
      <c r="A65" s="113" t="s">
        <v>200</v>
      </c>
      <c r="B65" s="114">
        <v>1786</v>
      </c>
      <c r="C65" s="20">
        <f t="shared" si="0"/>
        <v>0</v>
      </c>
      <c r="D65" s="46">
        <v>1786</v>
      </c>
      <c r="E65" s="114">
        <v>1250</v>
      </c>
      <c r="F65" s="20">
        <f t="shared" si="1"/>
        <v>0</v>
      </c>
      <c r="G65" s="46">
        <v>1250</v>
      </c>
    </row>
    <row r="66" spans="1:7" ht="12.75">
      <c r="A66" s="113" t="s">
        <v>201</v>
      </c>
      <c r="B66" s="114">
        <v>96</v>
      </c>
      <c r="C66" s="20">
        <f t="shared" si="0"/>
        <v>0</v>
      </c>
      <c r="D66" s="46">
        <v>96</v>
      </c>
      <c r="E66" s="46">
        <v>1918</v>
      </c>
      <c r="F66" s="20">
        <f t="shared" si="1"/>
        <v>13</v>
      </c>
      <c r="G66" s="46">
        <v>1931</v>
      </c>
    </row>
    <row r="67" spans="1:7" ht="12.75">
      <c r="A67" s="113" t="s">
        <v>104</v>
      </c>
      <c r="B67" s="114">
        <v>445</v>
      </c>
      <c r="C67" s="20">
        <f t="shared" si="0"/>
        <v>0</v>
      </c>
      <c r="D67" s="46">
        <v>445</v>
      </c>
      <c r="E67" s="114">
        <v>279</v>
      </c>
      <c r="F67" s="20">
        <f t="shared" si="1"/>
        <v>0</v>
      </c>
      <c r="G67" s="46">
        <v>279</v>
      </c>
    </row>
    <row r="68" spans="1:7" ht="12.75">
      <c r="A68" s="113" t="s">
        <v>202</v>
      </c>
      <c r="B68" s="114">
        <v>94</v>
      </c>
      <c r="C68" s="20">
        <f t="shared" si="0"/>
        <v>0</v>
      </c>
      <c r="D68" s="46">
        <v>94</v>
      </c>
      <c r="E68" s="114">
        <v>300</v>
      </c>
      <c r="F68" s="20">
        <f t="shared" si="1"/>
        <v>0</v>
      </c>
      <c r="G68" s="46">
        <v>300</v>
      </c>
    </row>
    <row r="69" spans="1:7" ht="12.75">
      <c r="A69" s="113" t="s">
        <v>203</v>
      </c>
      <c r="B69" s="114">
        <v>0</v>
      </c>
      <c r="C69" s="20">
        <f t="shared" si="0"/>
        <v>0</v>
      </c>
      <c r="D69" s="46">
        <v>0</v>
      </c>
      <c r="E69" s="114">
        <v>2000</v>
      </c>
      <c r="F69" s="20">
        <f t="shared" si="1"/>
        <v>0</v>
      </c>
      <c r="G69" s="46">
        <v>2000</v>
      </c>
    </row>
    <row r="70" spans="1:7" ht="12.75" hidden="1">
      <c r="A70" s="113" t="s">
        <v>204</v>
      </c>
      <c r="B70" s="114"/>
      <c r="C70" s="20">
        <f t="shared" si="0"/>
        <v>0</v>
      </c>
      <c r="D70" s="46"/>
      <c r="E70" s="114"/>
      <c r="F70" s="20">
        <f t="shared" si="1"/>
        <v>0</v>
      </c>
      <c r="G70" s="46"/>
    </row>
    <row r="71" spans="1:7" ht="12.75">
      <c r="A71" s="113" t="s">
        <v>205</v>
      </c>
      <c r="B71" s="46">
        <v>1013</v>
      </c>
      <c r="C71" s="20">
        <f t="shared" si="0"/>
        <v>746</v>
      </c>
      <c r="D71" s="46">
        <v>1759</v>
      </c>
      <c r="E71" s="46">
        <v>1389</v>
      </c>
      <c r="F71" s="20">
        <f t="shared" si="1"/>
        <v>746</v>
      </c>
      <c r="G71" s="46">
        <v>2135</v>
      </c>
    </row>
    <row r="72" spans="1:7" ht="12.75">
      <c r="A72" s="113" t="s">
        <v>206</v>
      </c>
      <c r="B72" s="46">
        <v>823</v>
      </c>
      <c r="C72" s="20">
        <f aca="true" t="shared" si="2" ref="C72:C81">D72-B72</f>
        <v>279</v>
      </c>
      <c r="D72" s="46">
        <v>1102</v>
      </c>
      <c r="E72" s="46">
        <v>2415</v>
      </c>
      <c r="F72" s="20">
        <f aca="true" t="shared" si="3" ref="F72:F81">G72-E72</f>
        <v>279</v>
      </c>
      <c r="G72" s="46">
        <v>2694</v>
      </c>
    </row>
    <row r="73" spans="1:7" ht="12.75" hidden="1">
      <c r="A73" s="113" t="s">
        <v>207</v>
      </c>
      <c r="B73" s="114"/>
      <c r="C73" s="20">
        <f t="shared" si="2"/>
        <v>0</v>
      </c>
      <c r="D73" s="46"/>
      <c r="E73" s="114"/>
      <c r="F73" s="20">
        <f t="shared" si="3"/>
        <v>0</v>
      </c>
      <c r="G73" s="46"/>
    </row>
    <row r="74" spans="1:7" ht="12.75">
      <c r="A74" s="113" t="s">
        <v>208</v>
      </c>
      <c r="B74" s="114">
        <v>0</v>
      </c>
      <c r="C74" s="20">
        <f t="shared" si="2"/>
        <v>0</v>
      </c>
      <c r="D74" s="46">
        <v>0</v>
      </c>
      <c r="E74" s="114">
        <v>372</v>
      </c>
      <c r="F74" s="20">
        <f t="shared" si="3"/>
        <v>45</v>
      </c>
      <c r="G74" s="46">
        <v>417</v>
      </c>
    </row>
    <row r="75" spans="1:7" ht="12.75">
      <c r="A75" s="113" t="s">
        <v>209</v>
      </c>
      <c r="B75" s="114">
        <v>0</v>
      </c>
      <c r="C75" s="20">
        <f t="shared" si="2"/>
        <v>1472</v>
      </c>
      <c r="D75" s="46">
        <v>1472</v>
      </c>
      <c r="E75" s="114">
        <v>1236</v>
      </c>
      <c r="F75" s="20">
        <f t="shared" si="3"/>
        <v>1472</v>
      </c>
      <c r="G75" s="46">
        <v>2708</v>
      </c>
    </row>
    <row r="76" spans="1:7" ht="12.75" hidden="1">
      <c r="A76" s="113" t="s">
        <v>210</v>
      </c>
      <c r="B76" s="114"/>
      <c r="C76" s="20">
        <f t="shared" si="2"/>
        <v>0</v>
      </c>
      <c r="D76" s="46"/>
      <c r="E76" s="114"/>
      <c r="F76" s="20">
        <f t="shared" si="3"/>
        <v>0</v>
      </c>
      <c r="G76" s="46"/>
    </row>
    <row r="77" spans="1:7" ht="12.75">
      <c r="A77" s="113" t="s">
        <v>211</v>
      </c>
      <c r="B77" s="114">
        <v>0</v>
      </c>
      <c r="C77" s="20">
        <f t="shared" si="2"/>
        <v>0</v>
      </c>
      <c r="D77" s="46">
        <v>0</v>
      </c>
      <c r="E77" s="114">
        <v>2500</v>
      </c>
      <c r="F77" s="20">
        <f t="shared" si="3"/>
        <v>0</v>
      </c>
      <c r="G77" s="46">
        <v>2500</v>
      </c>
    </row>
    <row r="78" spans="1:7" ht="12.75" hidden="1">
      <c r="A78" s="113" t="s">
        <v>212</v>
      </c>
      <c r="B78" s="114"/>
      <c r="C78" s="20">
        <f t="shared" si="2"/>
        <v>0</v>
      </c>
      <c r="D78" s="46"/>
      <c r="E78" s="114"/>
      <c r="F78" s="20">
        <f t="shared" si="3"/>
        <v>0</v>
      </c>
      <c r="G78" s="46"/>
    </row>
    <row r="79" spans="1:7" ht="12.75">
      <c r="A79" s="113" t="s">
        <v>213</v>
      </c>
      <c r="B79" s="114">
        <v>0</v>
      </c>
      <c r="C79" s="20">
        <f t="shared" si="2"/>
        <v>0</v>
      </c>
      <c r="D79" s="46">
        <v>0</v>
      </c>
      <c r="E79" s="114">
        <v>105</v>
      </c>
      <c r="F79" s="20">
        <f t="shared" si="3"/>
        <v>0</v>
      </c>
      <c r="G79" s="46">
        <v>105</v>
      </c>
    </row>
    <row r="80" spans="1:7" ht="12.75">
      <c r="A80" s="113" t="s">
        <v>214</v>
      </c>
      <c r="B80" s="46">
        <v>170</v>
      </c>
      <c r="C80" s="20">
        <f t="shared" si="2"/>
        <v>0</v>
      </c>
      <c r="D80" s="46">
        <v>170</v>
      </c>
      <c r="E80" s="114">
        <v>374</v>
      </c>
      <c r="F80" s="20">
        <f t="shared" si="3"/>
        <v>0</v>
      </c>
      <c r="G80" s="46">
        <v>374</v>
      </c>
    </row>
    <row r="81" spans="1:7" ht="19.5" customHeight="1">
      <c r="A81" s="118" t="s">
        <v>215</v>
      </c>
      <c r="B81" s="119">
        <f>SUM(B7:B80)</f>
        <v>207647</v>
      </c>
      <c r="C81" s="59">
        <f t="shared" si="2"/>
        <v>6192</v>
      </c>
      <c r="D81" s="119">
        <f>SUM(D7:D80)</f>
        <v>213839</v>
      </c>
      <c r="E81" s="119">
        <f>SUM(E7:E80)</f>
        <v>207647</v>
      </c>
      <c r="F81" s="59">
        <f t="shared" si="3"/>
        <v>6192</v>
      </c>
      <c r="G81" s="119">
        <f>SUM(G7:G80)</f>
        <v>213839</v>
      </c>
    </row>
  </sheetData>
  <sheetProtection/>
  <mergeCells count="4">
    <mergeCell ref="B5:D5"/>
    <mergeCell ref="E5:G5"/>
    <mergeCell ref="A2:G2"/>
    <mergeCell ref="G3:G4"/>
  </mergeCells>
  <printOptions horizontalCentered="1"/>
  <pageMargins left="0" right="0" top="0" bottom="0" header="0.5118110236220472" footer="0.5118110236220472"/>
  <pageSetup horizontalDpi="240" verticalDpi="24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103">
      <selection activeCell="A53" sqref="A53:B53"/>
    </sheetView>
  </sheetViews>
  <sheetFormatPr defaultColWidth="9.140625" defaultRowHeight="12.75"/>
  <cols>
    <col min="1" max="1" width="39.8515625" style="0" customWidth="1"/>
    <col min="2" max="4" width="15.7109375" style="0" customWidth="1"/>
  </cols>
  <sheetData>
    <row r="1" ht="30.75" customHeight="1"/>
    <row r="2" spans="1:4" s="25" customFormat="1" ht="43.5" customHeight="1">
      <c r="A2" s="157" t="s">
        <v>98</v>
      </c>
      <c r="B2" s="157"/>
      <c r="C2" s="157"/>
      <c r="D2" s="157"/>
    </row>
    <row r="3" spans="1:4" ht="26.25" customHeight="1">
      <c r="A3" s="155" t="s">
        <v>99</v>
      </c>
      <c r="B3" s="156"/>
      <c r="D3" s="50" t="s">
        <v>106</v>
      </c>
    </row>
    <row r="4" spans="1:10" ht="29.25" customHeight="1">
      <c r="A4" s="2" t="s">
        <v>0</v>
      </c>
      <c r="B4" s="7" t="s">
        <v>240</v>
      </c>
      <c r="C4" s="6" t="s">
        <v>105</v>
      </c>
      <c r="D4" s="44" t="s">
        <v>140</v>
      </c>
      <c r="E4" s="104"/>
      <c r="F4" s="5"/>
      <c r="G4" s="5"/>
      <c r="H4" s="5"/>
      <c r="I4" s="5"/>
      <c r="J4" s="5"/>
    </row>
    <row r="5" spans="1:10" ht="15" customHeight="1">
      <c r="A5" s="3" t="s">
        <v>43</v>
      </c>
      <c r="B5" s="120">
        <v>15653</v>
      </c>
      <c r="C5" s="52">
        <f>D5-B5</f>
        <v>210</v>
      </c>
      <c r="D5" s="52">
        <v>15863</v>
      </c>
      <c r="E5" s="104"/>
      <c r="F5" s="5"/>
      <c r="G5" s="5"/>
      <c r="H5" s="5"/>
      <c r="I5" s="107"/>
      <c r="J5" s="5"/>
    </row>
    <row r="6" spans="1:10" ht="15" customHeight="1">
      <c r="A6" s="3" t="s">
        <v>44</v>
      </c>
      <c r="B6" s="52">
        <v>582</v>
      </c>
      <c r="C6" s="52">
        <f>D6-B6</f>
        <v>36</v>
      </c>
      <c r="D6" s="52">
        <v>618</v>
      </c>
      <c r="E6" s="104"/>
      <c r="F6" s="5"/>
      <c r="G6" s="5"/>
      <c r="H6" s="5"/>
      <c r="I6" s="107"/>
      <c r="J6" s="5"/>
    </row>
    <row r="7" spans="1:10" ht="15" customHeight="1">
      <c r="A7" s="3" t="s">
        <v>45</v>
      </c>
      <c r="B7" s="120">
        <v>218</v>
      </c>
      <c r="C7" s="52">
        <f>D7-B7</f>
        <v>0</v>
      </c>
      <c r="D7" s="52">
        <v>218</v>
      </c>
      <c r="E7" s="104"/>
      <c r="F7" s="5"/>
      <c r="G7" s="5"/>
      <c r="H7" s="5"/>
      <c r="I7" s="107"/>
      <c r="J7" s="5"/>
    </row>
    <row r="8" spans="1:10" ht="15" customHeight="1">
      <c r="A8" s="3" t="s">
        <v>46</v>
      </c>
      <c r="B8" s="120">
        <v>704</v>
      </c>
      <c r="C8" s="52">
        <f>D8-B8</f>
        <v>52</v>
      </c>
      <c r="D8" s="52">
        <v>756</v>
      </c>
      <c r="E8" s="104"/>
      <c r="F8" s="5"/>
      <c r="G8" s="5"/>
      <c r="H8" s="5"/>
      <c r="I8" s="107"/>
      <c r="J8" s="5"/>
    </row>
    <row r="9" spans="1:10" ht="15" customHeight="1">
      <c r="A9" s="3" t="s">
        <v>103</v>
      </c>
      <c r="B9" s="120">
        <v>633</v>
      </c>
      <c r="C9" s="52">
        <f>D9-B9</f>
        <v>0</v>
      </c>
      <c r="D9" s="52">
        <v>633</v>
      </c>
      <c r="E9" s="104"/>
      <c r="F9" s="5"/>
      <c r="G9" s="5"/>
      <c r="H9" s="5"/>
      <c r="I9" s="107"/>
      <c r="J9" s="5"/>
    </row>
    <row r="10" spans="1:10" ht="15" customHeight="1">
      <c r="A10" s="4" t="s">
        <v>47</v>
      </c>
      <c r="B10" s="14">
        <f>SUM(B5:B9)</f>
        <v>17790</v>
      </c>
      <c r="C10" s="14">
        <f>SUM(C5:C8)</f>
        <v>298</v>
      </c>
      <c r="D10" s="14">
        <f>SUM(D5:D9)</f>
        <v>18088</v>
      </c>
      <c r="E10" s="105"/>
      <c r="F10" s="48"/>
      <c r="G10" s="48"/>
      <c r="H10" s="48"/>
      <c r="I10" s="107"/>
      <c r="J10" s="48"/>
    </row>
    <row r="11" spans="1:10" ht="15" customHeight="1">
      <c r="A11" s="3" t="s">
        <v>48</v>
      </c>
      <c r="B11" s="52">
        <v>4443</v>
      </c>
      <c r="C11" s="52">
        <f aca="true" t="shared" si="0" ref="C11:C20">D11-B11</f>
        <v>10</v>
      </c>
      <c r="D11" s="52">
        <v>4453</v>
      </c>
      <c r="E11" s="104"/>
      <c r="F11" s="5"/>
      <c r="G11" s="5"/>
      <c r="H11" s="5"/>
      <c r="I11" s="107"/>
      <c r="J11" s="5"/>
    </row>
    <row r="12" spans="1:10" ht="15" customHeight="1">
      <c r="A12" s="3" t="s">
        <v>49</v>
      </c>
      <c r="B12" s="13">
        <v>169</v>
      </c>
      <c r="C12" s="52">
        <f t="shared" si="0"/>
        <v>0</v>
      </c>
      <c r="D12" s="52">
        <v>169</v>
      </c>
      <c r="E12" s="104"/>
      <c r="F12" s="5"/>
      <c r="G12" s="5"/>
      <c r="H12" s="5"/>
      <c r="I12" s="107"/>
      <c r="J12" s="5"/>
    </row>
    <row r="13" spans="1:10" ht="15" customHeight="1">
      <c r="A13" s="3" t="s">
        <v>50</v>
      </c>
      <c r="B13" s="13">
        <v>0</v>
      </c>
      <c r="C13" s="52">
        <f t="shared" si="0"/>
        <v>0</v>
      </c>
      <c r="D13" s="52">
        <v>0</v>
      </c>
      <c r="E13" s="104"/>
      <c r="F13" s="5"/>
      <c r="G13" s="5"/>
      <c r="H13" s="5"/>
      <c r="I13" s="107"/>
      <c r="J13" s="5"/>
    </row>
    <row r="14" spans="1:10" ht="15" customHeight="1">
      <c r="A14" s="3" t="s">
        <v>51</v>
      </c>
      <c r="B14" s="13">
        <v>105</v>
      </c>
      <c r="C14" s="52">
        <f t="shared" si="0"/>
        <v>0</v>
      </c>
      <c r="D14" s="52">
        <v>105</v>
      </c>
      <c r="E14" s="104"/>
      <c r="F14" s="5"/>
      <c r="G14" s="5"/>
      <c r="H14" s="5"/>
      <c r="I14" s="107"/>
      <c r="J14" s="5"/>
    </row>
    <row r="15" spans="1:10" ht="15" customHeight="1">
      <c r="A15" s="4" t="s">
        <v>52</v>
      </c>
      <c r="B15" s="14">
        <f>SUM(B11:B14)</f>
        <v>4717</v>
      </c>
      <c r="C15" s="14">
        <f>SUM(C11:C14)</f>
        <v>10</v>
      </c>
      <c r="D15" s="14">
        <f>SUM(D11:D14)</f>
        <v>4727</v>
      </c>
      <c r="E15" s="105"/>
      <c r="F15" s="48"/>
      <c r="G15" s="48"/>
      <c r="H15" s="48"/>
      <c r="I15" s="107"/>
      <c r="J15" s="48"/>
    </row>
    <row r="16" spans="1:10" ht="15" customHeight="1">
      <c r="A16" s="3" t="s">
        <v>53</v>
      </c>
      <c r="B16" s="13">
        <v>3760</v>
      </c>
      <c r="C16" s="52">
        <f t="shared" si="0"/>
        <v>0</v>
      </c>
      <c r="D16" s="52">
        <v>3760</v>
      </c>
      <c r="E16" s="104"/>
      <c r="F16" s="5"/>
      <c r="G16" s="5"/>
      <c r="H16" s="5"/>
      <c r="I16" s="107"/>
      <c r="J16" s="5"/>
    </row>
    <row r="17" spans="1:10" ht="15" customHeight="1">
      <c r="A17" s="3" t="s">
        <v>54</v>
      </c>
      <c r="B17" s="13">
        <v>1657</v>
      </c>
      <c r="C17" s="52">
        <f t="shared" si="0"/>
        <v>0</v>
      </c>
      <c r="D17" s="52">
        <v>1657</v>
      </c>
      <c r="E17" s="104"/>
      <c r="F17" s="5"/>
      <c r="G17" s="5"/>
      <c r="H17" s="5"/>
      <c r="I17" s="107"/>
      <c r="J17" s="5"/>
    </row>
    <row r="18" spans="1:10" ht="15" customHeight="1">
      <c r="A18" s="3" t="s">
        <v>55</v>
      </c>
      <c r="B18" s="13">
        <v>1469</v>
      </c>
      <c r="C18" s="52">
        <f t="shared" si="0"/>
        <v>0</v>
      </c>
      <c r="D18" s="52">
        <v>1469</v>
      </c>
      <c r="E18" s="104"/>
      <c r="F18" s="5"/>
      <c r="G18" s="5"/>
      <c r="H18" s="5"/>
      <c r="I18" s="107"/>
      <c r="J18" s="5"/>
    </row>
    <row r="19" spans="1:10" ht="15" customHeight="1">
      <c r="A19" s="4" t="s">
        <v>56</v>
      </c>
      <c r="B19" s="14">
        <f>SUM(B16:B18)</f>
        <v>6886</v>
      </c>
      <c r="C19" s="14">
        <f>SUM(C16:C18)</f>
        <v>0</v>
      </c>
      <c r="D19" s="14">
        <f>SUM(D16:D18)</f>
        <v>6886</v>
      </c>
      <c r="E19" s="105"/>
      <c r="F19" s="48"/>
      <c r="G19" s="48"/>
      <c r="H19" s="48"/>
      <c r="I19" s="107"/>
      <c r="J19" s="48"/>
    </row>
    <row r="20" spans="1:10" ht="15" customHeight="1">
      <c r="A20" s="4" t="s">
        <v>57</v>
      </c>
      <c r="B20" s="14">
        <v>0</v>
      </c>
      <c r="C20" s="54">
        <f t="shared" si="0"/>
        <v>0</v>
      </c>
      <c r="D20" s="127">
        <v>0</v>
      </c>
      <c r="E20" s="104"/>
      <c r="F20" s="5"/>
      <c r="G20" s="5"/>
      <c r="H20" s="5"/>
      <c r="I20" s="107"/>
      <c r="J20" s="5"/>
    </row>
    <row r="21" spans="1:10" ht="15" customHeight="1">
      <c r="A21" s="9" t="s">
        <v>58</v>
      </c>
      <c r="B21" s="15">
        <f>B10+B15+B19+B20</f>
        <v>29393</v>
      </c>
      <c r="C21" s="15">
        <f>C10+C15+C19+C20</f>
        <v>308</v>
      </c>
      <c r="D21" s="15">
        <f>D10+D15+D19+D20</f>
        <v>29701</v>
      </c>
      <c r="E21" s="106"/>
      <c r="F21" s="49"/>
      <c r="G21" s="49"/>
      <c r="H21" s="49"/>
      <c r="I21" s="107"/>
      <c r="J21" s="49"/>
    </row>
    <row r="22" spans="1:10" ht="15" customHeight="1">
      <c r="A22" s="10"/>
      <c r="B22" s="11"/>
      <c r="C22" s="12"/>
      <c r="E22" s="5"/>
      <c r="F22" s="5"/>
      <c r="G22" s="5"/>
      <c r="H22" s="5"/>
      <c r="I22" s="5"/>
      <c r="J22" s="5"/>
    </row>
    <row r="23" spans="1:10" ht="15" customHeight="1">
      <c r="A23" s="10"/>
      <c r="B23" s="11"/>
      <c r="C23" s="12"/>
      <c r="E23" s="5"/>
      <c r="F23" s="5"/>
      <c r="G23" s="5"/>
      <c r="H23" s="5"/>
      <c r="I23" s="5"/>
      <c r="J23" s="5"/>
    </row>
    <row r="24" spans="1:3" ht="15" customHeight="1">
      <c r="A24" s="10"/>
      <c r="B24" s="11"/>
      <c r="C24" s="12"/>
    </row>
    <row r="25" ht="14.25" customHeight="1">
      <c r="A25" t="s">
        <v>100</v>
      </c>
    </row>
    <row r="26" spans="1:2" ht="3" customHeight="1" hidden="1">
      <c r="A26" s="155" t="s">
        <v>100</v>
      </c>
      <c r="B26" s="155"/>
    </row>
    <row r="27" spans="1:9" ht="31.5" customHeight="1">
      <c r="A27" s="2" t="s">
        <v>0</v>
      </c>
      <c r="B27" s="7" t="s">
        <v>240</v>
      </c>
      <c r="C27" s="6" t="s">
        <v>105</v>
      </c>
      <c r="D27" s="44" t="s">
        <v>140</v>
      </c>
      <c r="E27" s="104"/>
      <c r="F27" s="5"/>
      <c r="G27" s="5"/>
      <c r="H27" s="5"/>
      <c r="I27" s="5"/>
    </row>
    <row r="28" spans="1:9" ht="15" customHeight="1">
      <c r="A28" s="3" t="s">
        <v>43</v>
      </c>
      <c r="B28" s="13">
        <v>31136</v>
      </c>
      <c r="C28" s="52">
        <f>D28-B28</f>
        <v>0</v>
      </c>
      <c r="D28" s="52">
        <v>31136</v>
      </c>
      <c r="E28" s="104"/>
      <c r="F28" s="5"/>
      <c r="G28" s="5"/>
      <c r="H28" s="5"/>
      <c r="I28" s="5"/>
    </row>
    <row r="29" spans="1:9" ht="15" customHeight="1">
      <c r="A29" s="3" t="s">
        <v>44</v>
      </c>
      <c r="B29" s="52">
        <v>5411</v>
      </c>
      <c r="C29" s="52">
        <f aca="true" t="shared" si="1" ref="C29:C45">D29-B29</f>
        <v>83</v>
      </c>
      <c r="D29" s="52">
        <v>5494</v>
      </c>
      <c r="E29" s="104"/>
      <c r="F29" s="5"/>
      <c r="G29" s="5"/>
      <c r="H29" s="5"/>
      <c r="I29" s="5"/>
    </row>
    <row r="30" spans="1:9" ht="15" customHeight="1">
      <c r="A30" s="3" t="s">
        <v>45</v>
      </c>
      <c r="B30" s="13">
        <v>2397</v>
      </c>
      <c r="C30" s="52">
        <f t="shared" si="1"/>
        <v>0</v>
      </c>
      <c r="D30" s="52">
        <v>2397</v>
      </c>
      <c r="E30" s="104"/>
      <c r="F30" s="5"/>
      <c r="G30" s="5"/>
      <c r="H30" s="5"/>
      <c r="I30" s="5"/>
    </row>
    <row r="31" spans="1:9" ht="15" customHeight="1">
      <c r="A31" s="3" t="s">
        <v>46</v>
      </c>
      <c r="B31" s="13">
        <v>1492</v>
      </c>
      <c r="C31" s="52">
        <f t="shared" si="1"/>
        <v>0</v>
      </c>
      <c r="D31" s="52">
        <v>1492</v>
      </c>
      <c r="E31" s="104"/>
      <c r="F31" s="5"/>
      <c r="G31" s="5"/>
      <c r="H31" s="5"/>
      <c r="I31" s="5"/>
    </row>
    <row r="32" spans="1:9" ht="15" customHeight="1">
      <c r="A32" s="3" t="s">
        <v>137</v>
      </c>
      <c r="B32" s="13">
        <v>0</v>
      </c>
      <c r="C32" s="52">
        <f t="shared" si="1"/>
        <v>0</v>
      </c>
      <c r="D32" s="52">
        <v>0</v>
      </c>
      <c r="E32" s="104"/>
      <c r="F32" s="5"/>
      <c r="G32" s="5"/>
      <c r="H32" s="5"/>
      <c r="I32" s="5"/>
    </row>
    <row r="33" spans="1:9" ht="15" customHeight="1">
      <c r="A33" s="3" t="s">
        <v>141</v>
      </c>
      <c r="B33" s="13">
        <v>0</v>
      </c>
      <c r="C33" s="52">
        <f t="shared" si="1"/>
        <v>0</v>
      </c>
      <c r="D33" s="52">
        <v>0</v>
      </c>
      <c r="E33" s="104"/>
      <c r="F33" s="5"/>
      <c r="G33" s="5"/>
      <c r="H33" s="5"/>
      <c r="I33" s="5"/>
    </row>
    <row r="34" spans="1:9" ht="15" customHeight="1">
      <c r="A34" s="3" t="s">
        <v>59</v>
      </c>
      <c r="B34" s="52">
        <v>905</v>
      </c>
      <c r="C34" s="52">
        <f t="shared" si="1"/>
        <v>0</v>
      </c>
      <c r="D34" s="52">
        <v>905</v>
      </c>
      <c r="E34" s="104"/>
      <c r="F34" s="5"/>
      <c r="G34" s="5"/>
      <c r="H34" s="5"/>
      <c r="I34" s="5"/>
    </row>
    <row r="35" spans="1:9" ht="15" customHeight="1">
      <c r="A35" s="4" t="s">
        <v>47</v>
      </c>
      <c r="B35" s="14">
        <f>SUM(B28:B34)</f>
        <v>41341</v>
      </c>
      <c r="C35" s="54">
        <f t="shared" si="1"/>
        <v>83</v>
      </c>
      <c r="D35" s="14">
        <f>SUM(D28:D34)</f>
        <v>41424</v>
      </c>
      <c r="E35" s="105"/>
      <c r="F35" s="48"/>
      <c r="G35" s="48"/>
      <c r="H35" s="48"/>
      <c r="I35" s="48"/>
    </row>
    <row r="36" spans="1:9" ht="15" customHeight="1">
      <c r="A36" s="3" t="s">
        <v>48</v>
      </c>
      <c r="B36" s="52">
        <v>10761</v>
      </c>
      <c r="C36" s="52">
        <f t="shared" si="1"/>
        <v>22</v>
      </c>
      <c r="D36" s="52">
        <v>10783</v>
      </c>
      <c r="E36" s="104"/>
      <c r="F36" s="5"/>
      <c r="G36" s="5"/>
      <c r="H36" s="5"/>
      <c r="I36" s="5"/>
    </row>
    <row r="37" spans="1:9" ht="15" customHeight="1">
      <c r="A37" s="3" t="s">
        <v>50</v>
      </c>
      <c r="B37" s="13">
        <v>0</v>
      </c>
      <c r="C37" s="52">
        <f t="shared" si="1"/>
        <v>0</v>
      </c>
      <c r="D37" s="52">
        <v>0</v>
      </c>
      <c r="E37" s="104"/>
      <c r="F37" s="5"/>
      <c r="G37" s="5"/>
      <c r="H37" s="5"/>
      <c r="I37" s="5"/>
    </row>
    <row r="38" spans="1:9" ht="15" customHeight="1">
      <c r="A38" s="3" t="s">
        <v>51</v>
      </c>
      <c r="B38" s="13">
        <v>0</v>
      </c>
      <c r="C38" s="52">
        <f t="shared" si="1"/>
        <v>0</v>
      </c>
      <c r="D38" s="52">
        <v>0</v>
      </c>
      <c r="E38" s="104"/>
      <c r="F38" s="5"/>
      <c r="G38" s="5"/>
      <c r="H38" s="5"/>
      <c r="I38" s="5"/>
    </row>
    <row r="39" spans="1:9" ht="15" customHeight="1">
      <c r="A39" s="4" t="s">
        <v>52</v>
      </c>
      <c r="B39" s="14">
        <f>SUM(B36:B38)</f>
        <v>10761</v>
      </c>
      <c r="C39" s="54">
        <f t="shared" si="1"/>
        <v>22</v>
      </c>
      <c r="D39" s="14">
        <f>SUM(D36:D38)</f>
        <v>10783</v>
      </c>
      <c r="E39" s="105"/>
      <c r="F39" s="48"/>
      <c r="G39" s="48"/>
      <c r="H39" s="48"/>
      <c r="I39" s="48"/>
    </row>
    <row r="40" spans="1:9" ht="15" customHeight="1">
      <c r="A40" s="3" t="s">
        <v>53</v>
      </c>
      <c r="B40" s="52">
        <v>3588</v>
      </c>
      <c r="C40" s="52">
        <f t="shared" si="1"/>
        <v>227</v>
      </c>
      <c r="D40" s="52">
        <v>3815</v>
      </c>
      <c r="E40" s="104"/>
      <c r="F40" s="5"/>
      <c r="G40" s="5"/>
      <c r="H40" s="5"/>
      <c r="I40" s="5"/>
    </row>
    <row r="41" spans="1:9" ht="15" customHeight="1">
      <c r="A41" s="3" t="s">
        <v>54</v>
      </c>
      <c r="B41" s="52">
        <v>6067</v>
      </c>
      <c r="C41" s="52">
        <f t="shared" si="1"/>
        <v>0</v>
      </c>
      <c r="D41" s="52">
        <v>6067</v>
      </c>
      <c r="E41" s="104"/>
      <c r="F41" s="5"/>
      <c r="G41" s="5"/>
      <c r="H41" s="5"/>
      <c r="I41" s="5"/>
    </row>
    <row r="42" spans="1:9" ht="15" customHeight="1">
      <c r="A42" s="3" t="s">
        <v>55</v>
      </c>
      <c r="B42" s="52">
        <v>2401</v>
      </c>
      <c r="C42" s="52">
        <f t="shared" si="1"/>
        <v>0</v>
      </c>
      <c r="D42" s="52">
        <v>2401</v>
      </c>
      <c r="E42" s="104"/>
      <c r="F42" s="5"/>
      <c r="G42" s="5"/>
      <c r="H42" s="5"/>
      <c r="I42" s="5"/>
    </row>
    <row r="43" spans="1:9" ht="15" customHeight="1">
      <c r="A43" s="3" t="s">
        <v>60</v>
      </c>
      <c r="B43" s="13">
        <v>176</v>
      </c>
      <c r="C43" s="52">
        <f t="shared" si="1"/>
        <v>0</v>
      </c>
      <c r="D43" s="52">
        <v>176</v>
      </c>
      <c r="E43" s="104"/>
      <c r="F43" s="5"/>
      <c r="G43" s="5"/>
      <c r="H43" s="5"/>
      <c r="I43" s="5"/>
    </row>
    <row r="44" spans="1:9" ht="15" customHeight="1">
      <c r="A44" s="4" t="s">
        <v>56</v>
      </c>
      <c r="B44" s="14">
        <f>SUM(B40:B43)</f>
        <v>12232</v>
      </c>
      <c r="C44" s="54">
        <f t="shared" si="1"/>
        <v>227</v>
      </c>
      <c r="D44" s="14">
        <f>SUM(D40:D43)</f>
        <v>12459</v>
      </c>
      <c r="E44" s="105"/>
      <c r="F44" s="48"/>
      <c r="G44" s="48"/>
      <c r="H44" s="48"/>
      <c r="I44" s="48"/>
    </row>
    <row r="45" spans="1:9" ht="15" customHeight="1">
      <c r="A45" s="4" t="s">
        <v>57</v>
      </c>
      <c r="B45" s="54">
        <v>43330</v>
      </c>
      <c r="C45" s="54">
        <f t="shared" si="1"/>
        <v>-38525</v>
      </c>
      <c r="D45" s="54">
        <v>4805</v>
      </c>
      <c r="E45" s="104"/>
      <c r="F45" s="5"/>
      <c r="G45" s="5"/>
      <c r="H45" s="5"/>
      <c r="I45" s="5"/>
    </row>
    <row r="46" spans="1:9" ht="15" customHeight="1">
      <c r="A46" s="9" t="s">
        <v>58</v>
      </c>
      <c r="B46" s="15">
        <f>B35+B39+B44+B45</f>
        <v>107664</v>
      </c>
      <c r="C46" s="15">
        <f>C35+C39+C44+C45</f>
        <v>-38193</v>
      </c>
      <c r="D46" s="15">
        <f>D35+D39+D44+D45</f>
        <v>69471</v>
      </c>
      <c r="E46" s="106"/>
      <c r="F46" s="49"/>
      <c r="G46" s="49"/>
      <c r="H46" s="49"/>
      <c r="I46" s="49"/>
    </row>
    <row r="47" spans="1:9" ht="15" customHeight="1">
      <c r="A47" s="10"/>
      <c r="B47" s="12"/>
      <c r="C47" s="12"/>
      <c r="F47" s="5"/>
      <c r="G47" s="5"/>
      <c r="H47" s="5"/>
      <c r="I47" s="5"/>
    </row>
    <row r="48" spans="1:3" ht="15" customHeight="1">
      <c r="A48" s="10"/>
      <c r="B48" s="12"/>
      <c r="C48" s="12"/>
    </row>
    <row r="49" spans="1:3" ht="15" customHeight="1">
      <c r="A49" s="10"/>
      <c r="B49" s="12"/>
      <c r="C49" s="12"/>
    </row>
    <row r="50" spans="1:3" ht="15" customHeight="1">
      <c r="A50" s="10"/>
      <c r="B50" s="12"/>
      <c r="C50" s="12"/>
    </row>
    <row r="51" spans="1:3" ht="15" customHeight="1">
      <c r="A51" s="10"/>
      <c r="B51" s="12"/>
      <c r="C51" s="12"/>
    </row>
    <row r="52" ht="15" customHeight="1"/>
    <row r="53" spans="1:4" s="5" customFormat="1" ht="36" customHeight="1">
      <c r="A53" s="155" t="s">
        <v>250</v>
      </c>
      <c r="B53" s="155"/>
      <c r="C53"/>
      <c r="D53"/>
    </row>
    <row r="54" spans="1:4" s="5" customFormat="1" ht="36">
      <c r="A54" s="2" t="s">
        <v>0</v>
      </c>
      <c r="B54" s="7" t="s">
        <v>240</v>
      </c>
      <c r="C54" s="6" t="s">
        <v>105</v>
      </c>
      <c r="D54" s="44" t="s">
        <v>140</v>
      </c>
    </row>
    <row r="55" spans="1:4" s="5" customFormat="1" ht="15" customHeight="1">
      <c r="A55" s="3" t="s">
        <v>43</v>
      </c>
      <c r="B55" s="13">
        <v>0</v>
      </c>
      <c r="C55" s="52">
        <f>D55-B55</f>
        <v>0</v>
      </c>
      <c r="D55" s="52">
        <v>0</v>
      </c>
    </row>
    <row r="56" spans="1:4" s="5" customFormat="1" ht="15" customHeight="1">
      <c r="A56" s="3" t="s">
        <v>44</v>
      </c>
      <c r="B56" s="52">
        <v>0</v>
      </c>
      <c r="C56" s="52">
        <f aca="true" t="shared" si="2" ref="C56:C72">D56-B56</f>
        <v>0</v>
      </c>
      <c r="D56" s="52">
        <v>0</v>
      </c>
    </row>
    <row r="57" spans="1:4" s="5" customFormat="1" ht="15" customHeight="1">
      <c r="A57" s="3" t="s">
        <v>45</v>
      </c>
      <c r="B57" s="13">
        <v>0</v>
      </c>
      <c r="C57" s="52">
        <f t="shared" si="2"/>
        <v>0</v>
      </c>
      <c r="D57" s="52">
        <v>0</v>
      </c>
    </row>
    <row r="58" spans="1:4" s="5" customFormat="1" ht="15" customHeight="1">
      <c r="A58" s="3" t="s">
        <v>46</v>
      </c>
      <c r="B58" s="13">
        <v>0</v>
      </c>
      <c r="C58" s="52">
        <f t="shared" si="2"/>
        <v>0</v>
      </c>
      <c r="D58" s="52">
        <v>0</v>
      </c>
    </row>
    <row r="59" spans="1:4" s="5" customFormat="1" ht="15" customHeight="1">
      <c r="A59" s="3" t="s">
        <v>137</v>
      </c>
      <c r="B59" s="13">
        <v>0</v>
      </c>
      <c r="C59" s="52">
        <f t="shared" si="2"/>
        <v>0</v>
      </c>
      <c r="D59" s="52">
        <v>0</v>
      </c>
    </row>
    <row r="60" spans="1:4" s="5" customFormat="1" ht="15" customHeight="1">
      <c r="A60" s="3" t="s">
        <v>141</v>
      </c>
      <c r="B60" s="13">
        <v>0</v>
      </c>
      <c r="C60" s="52">
        <f t="shared" si="2"/>
        <v>0</v>
      </c>
      <c r="D60" s="52">
        <v>0</v>
      </c>
    </row>
    <row r="61" spans="1:4" s="5" customFormat="1" ht="15" customHeight="1">
      <c r="A61" s="3" t="s">
        <v>59</v>
      </c>
      <c r="B61" s="52">
        <v>0</v>
      </c>
      <c r="C61" s="52">
        <f t="shared" si="2"/>
        <v>180</v>
      </c>
      <c r="D61" s="52">
        <v>180</v>
      </c>
    </row>
    <row r="62" spans="1:4" s="5" customFormat="1" ht="15" customHeight="1">
      <c r="A62" s="4" t="s">
        <v>47</v>
      </c>
      <c r="B62" s="14">
        <f>SUM(B55:B61)</f>
        <v>0</v>
      </c>
      <c r="C62" s="54">
        <f t="shared" si="2"/>
        <v>180</v>
      </c>
      <c r="D62" s="14">
        <f>SUM(D55:D61)</f>
        <v>180</v>
      </c>
    </row>
    <row r="63" spans="1:4" s="5" customFormat="1" ht="15" customHeight="1">
      <c r="A63" s="3" t="s">
        <v>48</v>
      </c>
      <c r="B63" s="52">
        <v>0</v>
      </c>
      <c r="C63" s="52">
        <f t="shared" si="2"/>
        <v>0</v>
      </c>
      <c r="D63" s="52">
        <v>0</v>
      </c>
    </row>
    <row r="64" spans="1:4" s="5" customFormat="1" ht="15" customHeight="1">
      <c r="A64" s="3" t="s">
        <v>50</v>
      </c>
      <c r="B64" s="13">
        <v>0</v>
      </c>
      <c r="C64" s="52">
        <f t="shared" si="2"/>
        <v>36</v>
      </c>
      <c r="D64" s="52">
        <v>36</v>
      </c>
    </row>
    <row r="65" spans="1:4" s="5" customFormat="1" ht="15" customHeight="1">
      <c r="A65" s="3" t="s">
        <v>51</v>
      </c>
      <c r="B65" s="13">
        <v>0</v>
      </c>
      <c r="C65" s="52">
        <f t="shared" si="2"/>
        <v>0</v>
      </c>
      <c r="D65" s="52">
        <v>0</v>
      </c>
    </row>
    <row r="66" spans="1:4" s="5" customFormat="1" ht="15" customHeight="1">
      <c r="A66" s="4" t="s">
        <v>52</v>
      </c>
      <c r="B66" s="14">
        <f>SUM(B63:B65)</f>
        <v>0</v>
      </c>
      <c r="C66" s="54">
        <f t="shared" si="2"/>
        <v>36</v>
      </c>
      <c r="D66" s="14">
        <f>SUM(D63:D65)</f>
        <v>36</v>
      </c>
    </row>
    <row r="67" spans="1:4" s="5" customFormat="1" ht="15" customHeight="1">
      <c r="A67" s="3" t="s">
        <v>53</v>
      </c>
      <c r="B67" s="52">
        <v>0</v>
      </c>
      <c r="C67" s="52">
        <f t="shared" si="2"/>
        <v>488</v>
      </c>
      <c r="D67" s="52">
        <v>488</v>
      </c>
    </row>
    <row r="68" spans="1:4" s="5" customFormat="1" ht="15" customHeight="1">
      <c r="A68" s="3" t="s">
        <v>54</v>
      </c>
      <c r="B68" s="52">
        <v>0</v>
      </c>
      <c r="C68" s="52">
        <f t="shared" si="2"/>
        <v>2025</v>
      </c>
      <c r="D68" s="52">
        <v>2025</v>
      </c>
    </row>
    <row r="69" spans="1:4" s="5" customFormat="1" ht="15" customHeight="1">
      <c r="A69" s="3" t="s">
        <v>55</v>
      </c>
      <c r="B69" s="52">
        <v>0</v>
      </c>
      <c r="C69" s="52">
        <f t="shared" si="2"/>
        <v>376</v>
      </c>
      <c r="D69" s="52">
        <v>376</v>
      </c>
    </row>
    <row r="70" spans="1:4" s="5" customFormat="1" ht="15" customHeight="1">
      <c r="A70" s="3" t="s">
        <v>60</v>
      </c>
      <c r="B70" s="13">
        <v>0</v>
      </c>
      <c r="C70" s="52">
        <f t="shared" si="2"/>
        <v>20</v>
      </c>
      <c r="D70" s="52">
        <v>20</v>
      </c>
    </row>
    <row r="71" spans="1:4" s="5" customFormat="1" ht="15" customHeight="1">
      <c r="A71" s="4" t="s">
        <v>56</v>
      </c>
      <c r="B71" s="14">
        <f>SUM(B67:B70)</f>
        <v>0</v>
      </c>
      <c r="C71" s="54">
        <f t="shared" si="2"/>
        <v>2909</v>
      </c>
      <c r="D71" s="14">
        <f>SUM(D67:D70)</f>
        <v>2909</v>
      </c>
    </row>
    <row r="72" spans="1:4" s="5" customFormat="1" ht="15" customHeight="1">
      <c r="A72" s="4" t="s">
        <v>57</v>
      </c>
      <c r="B72" s="54">
        <v>0</v>
      </c>
      <c r="C72" s="54">
        <f t="shared" si="2"/>
        <v>0</v>
      </c>
      <c r="D72" s="54">
        <v>0</v>
      </c>
    </row>
    <row r="73" spans="1:4" s="5" customFormat="1" ht="15" customHeight="1">
      <c r="A73" s="9" t="s">
        <v>58</v>
      </c>
      <c r="B73" s="15">
        <f>B62+B66+B71+B72</f>
        <v>0</v>
      </c>
      <c r="C73" s="15">
        <f>C62+C66+C71+C72</f>
        <v>3125</v>
      </c>
      <c r="D73" s="15">
        <f>D62+D66+D71+D72</f>
        <v>3125</v>
      </c>
    </row>
    <row r="74" spans="1:3" s="5" customFormat="1" ht="15" customHeight="1">
      <c r="A74" s="47"/>
      <c r="B74" s="48"/>
      <c r="C74" s="48"/>
    </row>
    <row r="75" spans="1:3" s="5" customFormat="1" ht="15" customHeight="1">
      <c r="A75" s="10"/>
      <c r="B75" s="49"/>
      <c r="C75" s="49"/>
    </row>
    <row r="76" ht="15" customHeight="1"/>
  </sheetData>
  <sheetProtection/>
  <mergeCells count="4">
    <mergeCell ref="A3:B3"/>
    <mergeCell ref="A26:B26"/>
    <mergeCell ref="A53:B53"/>
    <mergeCell ref="A2:D2"/>
  </mergeCells>
  <printOptions horizontalCentered="1"/>
  <pageMargins left="0.7874015748031497" right="0.7874015748031497" top="0" bottom="0" header="0.5118110236220472" footer="0.5118110236220472"/>
  <pageSetup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9.7109375" style="116" customWidth="1"/>
    <col min="2" max="4" width="15.7109375" style="116" customWidth="1"/>
  </cols>
  <sheetData>
    <row r="1" spans="1:4" ht="18.75">
      <c r="A1" s="157" t="s">
        <v>267</v>
      </c>
      <c r="B1" s="157"/>
      <c r="C1" s="157"/>
      <c r="D1" s="157"/>
    </row>
    <row r="2" spans="1:4" ht="51" customHeight="1">
      <c r="A2" s="132"/>
      <c r="B2" s="132"/>
      <c r="C2" s="132"/>
      <c r="D2" s="132"/>
    </row>
    <row r="3" spans="1:4" ht="15">
      <c r="A3" s="155" t="s">
        <v>265</v>
      </c>
      <c r="B3" s="158"/>
      <c r="D3" s="50" t="s">
        <v>264</v>
      </c>
    </row>
    <row r="4" spans="1:4" ht="36">
      <c r="A4" s="2" t="s">
        <v>0</v>
      </c>
      <c r="B4" s="7" t="s">
        <v>240</v>
      </c>
      <c r="C4" s="6" t="s">
        <v>105</v>
      </c>
      <c r="D4" s="44" t="s">
        <v>140</v>
      </c>
    </row>
    <row r="5" spans="1:4" ht="15" customHeight="1">
      <c r="A5" s="3" t="s">
        <v>43</v>
      </c>
      <c r="B5" s="120">
        <v>15653</v>
      </c>
      <c r="C5" s="52">
        <f>D5-B5</f>
        <v>210</v>
      </c>
      <c r="D5" s="52">
        <v>15863</v>
      </c>
    </row>
    <row r="6" spans="1:4" ht="15" customHeight="1">
      <c r="A6" s="3" t="s">
        <v>44</v>
      </c>
      <c r="B6" s="52">
        <v>582</v>
      </c>
      <c r="C6" s="52">
        <f>D6-B6</f>
        <v>36</v>
      </c>
      <c r="D6" s="52">
        <v>618</v>
      </c>
    </row>
    <row r="7" spans="1:4" ht="15" customHeight="1">
      <c r="A7" s="3" t="s">
        <v>45</v>
      </c>
      <c r="B7" s="120">
        <v>218</v>
      </c>
      <c r="C7" s="52">
        <f>D7-B7</f>
        <v>0</v>
      </c>
      <c r="D7" s="52">
        <v>218</v>
      </c>
    </row>
    <row r="8" spans="1:4" ht="15" customHeight="1">
      <c r="A8" s="3" t="s">
        <v>46</v>
      </c>
      <c r="B8" s="120">
        <v>704</v>
      </c>
      <c r="C8" s="52">
        <f>D8-B8</f>
        <v>52</v>
      </c>
      <c r="D8" s="52">
        <v>756</v>
      </c>
    </row>
    <row r="9" spans="1:4" ht="15" customHeight="1">
      <c r="A9" s="3" t="s">
        <v>103</v>
      </c>
      <c r="B9" s="120">
        <v>633</v>
      </c>
      <c r="C9" s="52">
        <f>D9-B9</f>
        <v>0</v>
      </c>
      <c r="D9" s="52">
        <v>633</v>
      </c>
    </row>
    <row r="10" spans="1:4" ht="15" customHeight="1">
      <c r="A10" s="4" t="s">
        <v>47</v>
      </c>
      <c r="B10" s="14">
        <f>SUM(B5:B9)</f>
        <v>17790</v>
      </c>
      <c r="C10" s="14">
        <f>SUM(C5:C8)</f>
        <v>298</v>
      </c>
      <c r="D10" s="14">
        <f>SUM(D5:D9)</f>
        <v>18088</v>
      </c>
    </row>
    <row r="11" spans="1:4" ht="15" customHeight="1">
      <c r="A11" s="3" t="s">
        <v>48</v>
      </c>
      <c r="B11" s="52">
        <v>4443</v>
      </c>
      <c r="C11" s="52">
        <f>D11-B11</f>
        <v>10</v>
      </c>
      <c r="D11" s="52">
        <v>4453</v>
      </c>
    </row>
    <row r="12" spans="1:4" ht="15" customHeight="1">
      <c r="A12" s="3" t="s">
        <v>49</v>
      </c>
      <c r="B12" s="13">
        <v>169</v>
      </c>
      <c r="C12" s="52">
        <f>D12-B12</f>
        <v>0</v>
      </c>
      <c r="D12" s="52">
        <v>169</v>
      </c>
    </row>
    <row r="13" spans="1:4" ht="15" customHeight="1">
      <c r="A13" s="3" t="s">
        <v>50</v>
      </c>
      <c r="B13" s="13">
        <v>0</v>
      </c>
      <c r="C13" s="52">
        <f>D13-B13</f>
        <v>0</v>
      </c>
      <c r="D13" s="52">
        <v>0</v>
      </c>
    </row>
    <row r="14" spans="1:4" ht="15" customHeight="1">
      <c r="A14" s="3" t="s">
        <v>51</v>
      </c>
      <c r="B14" s="13">
        <v>105</v>
      </c>
      <c r="C14" s="52">
        <f>D14-B14</f>
        <v>0</v>
      </c>
      <c r="D14" s="52">
        <v>105</v>
      </c>
    </row>
    <row r="15" spans="1:4" ht="15" customHeight="1">
      <c r="A15" s="4" t="s">
        <v>52</v>
      </c>
      <c r="B15" s="14">
        <f>SUM(B11:B14)</f>
        <v>4717</v>
      </c>
      <c r="C15" s="14">
        <f>SUM(C11:C14)</f>
        <v>10</v>
      </c>
      <c r="D15" s="14">
        <f>SUM(D11:D14)</f>
        <v>4727</v>
      </c>
    </row>
    <row r="16" spans="1:4" ht="15" customHeight="1">
      <c r="A16" s="9" t="s">
        <v>58</v>
      </c>
      <c r="B16" s="15">
        <f>B10+B15</f>
        <v>22507</v>
      </c>
      <c r="C16" s="15">
        <f>C10+C15</f>
        <v>308</v>
      </c>
      <c r="D16" s="15">
        <f>D10+D15</f>
        <v>22815</v>
      </c>
    </row>
    <row r="17" spans="1:3" ht="15" customHeight="1">
      <c r="A17" s="10"/>
      <c r="B17" s="11"/>
      <c r="C17" s="12"/>
    </row>
    <row r="18" spans="1:3" ht="15" customHeight="1">
      <c r="A18" s="10"/>
      <c r="B18" s="11"/>
      <c r="C18" s="12"/>
    </row>
    <row r="19" spans="1:3" ht="15" customHeight="1">
      <c r="A19" s="10"/>
      <c r="B19" s="11"/>
      <c r="C19" s="12"/>
    </row>
    <row r="20" ht="15" customHeight="1"/>
    <row r="21" spans="1:2" ht="15" customHeight="1">
      <c r="A21" s="155" t="s">
        <v>266</v>
      </c>
      <c r="B21" s="155"/>
    </row>
    <row r="22" spans="1:4" ht="36">
      <c r="A22" s="2" t="s">
        <v>0</v>
      </c>
      <c r="B22" s="7" t="s">
        <v>240</v>
      </c>
      <c r="C22" s="6" t="s">
        <v>105</v>
      </c>
      <c r="D22" s="44" t="s">
        <v>140</v>
      </c>
    </row>
    <row r="23" spans="1:4" ht="15" customHeight="1">
      <c r="A23" s="3" t="s">
        <v>43</v>
      </c>
      <c r="B23" s="13">
        <v>31136</v>
      </c>
      <c r="C23" s="52">
        <f>D23-B23</f>
        <v>0</v>
      </c>
      <c r="D23" s="52">
        <v>31136</v>
      </c>
    </row>
    <row r="24" spans="1:4" ht="15" customHeight="1">
      <c r="A24" s="3" t="s">
        <v>44</v>
      </c>
      <c r="B24" s="52">
        <v>5411</v>
      </c>
      <c r="C24" s="52">
        <f aca="true" t="shared" si="0" ref="C24:C34">D24-B24</f>
        <v>83</v>
      </c>
      <c r="D24" s="52">
        <v>5494</v>
      </c>
    </row>
    <row r="25" spans="1:4" ht="15" customHeight="1">
      <c r="A25" s="3" t="s">
        <v>45</v>
      </c>
      <c r="B25" s="13">
        <v>2397</v>
      </c>
      <c r="C25" s="52">
        <f t="shared" si="0"/>
        <v>0</v>
      </c>
      <c r="D25" s="52">
        <v>2397</v>
      </c>
    </row>
    <row r="26" spans="1:4" ht="15" customHeight="1">
      <c r="A26" s="3" t="s">
        <v>46</v>
      </c>
      <c r="B26" s="13">
        <v>1492</v>
      </c>
      <c r="C26" s="52">
        <f t="shared" si="0"/>
        <v>0</v>
      </c>
      <c r="D26" s="52">
        <v>1492</v>
      </c>
    </row>
    <row r="27" spans="1:4" ht="15" customHeight="1">
      <c r="A27" s="3" t="s">
        <v>137</v>
      </c>
      <c r="B27" s="13">
        <v>0</v>
      </c>
      <c r="C27" s="52">
        <f t="shared" si="0"/>
        <v>0</v>
      </c>
      <c r="D27" s="52">
        <v>0</v>
      </c>
    </row>
    <row r="28" spans="1:4" ht="15" customHeight="1">
      <c r="A28" s="3" t="s">
        <v>141</v>
      </c>
      <c r="B28" s="13">
        <v>0</v>
      </c>
      <c r="C28" s="52">
        <f t="shared" si="0"/>
        <v>0</v>
      </c>
      <c r="D28" s="52">
        <v>0</v>
      </c>
    </row>
    <row r="29" spans="1:4" ht="15" customHeight="1">
      <c r="A29" s="3" t="s">
        <v>59</v>
      </c>
      <c r="B29" s="52">
        <v>905</v>
      </c>
      <c r="C29" s="52">
        <f t="shared" si="0"/>
        <v>0</v>
      </c>
      <c r="D29" s="52">
        <v>905</v>
      </c>
    </row>
    <row r="30" spans="1:4" ht="15" customHeight="1">
      <c r="A30" s="4" t="s">
        <v>47</v>
      </c>
      <c r="B30" s="14">
        <f>SUM(B23:B29)</f>
        <v>41341</v>
      </c>
      <c r="C30" s="54">
        <f t="shared" si="0"/>
        <v>83</v>
      </c>
      <c r="D30" s="14">
        <f>SUM(D23:D29)</f>
        <v>41424</v>
      </c>
    </row>
    <row r="31" spans="1:4" ht="15" customHeight="1">
      <c r="A31" s="3" t="s">
        <v>48</v>
      </c>
      <c r="B31" s="52">
        <v>10761</v>
      </c>
      <c r="C31" s="52">
        <f t="shared" si="0"/>
        <v>22</v>
      </c>
      <c r="D31" s="52">
        <v>10783</v>
      </c>
    </row>
    <row r="32" spans="1:4" ht="15" customHeight="1">
      <c r="A32" s="3" t="s">
        <v>50</v>
      </c>
      <c r="B32" s="13">
        <v>0</v>
      </c>
      <c r="C32" s="52">
        <f t="shared" si="0"/>
        <v>0</v>
      </c>
      <c r="D32" s="52">
        <v>0</v>
      </c>
    </row>
    <row r="33" spans="1:4" ht="15" customHeight="1">
      <c r="A33" s="3" t="s">
        <v>51</v>
      </c>
      <c r="B33" s="13">
        <v>0</v>
      </c>
      <c r="C33" s="52">
        <f t="shared" si="0"/>
        <v>0</v>
      </c>
      <c r="D33" s="52">
        <v>0</v>
      </c>
    </row>
    <row r="34" spans="1:4" ht="15" customHeight="1">
      <c r="A34" s="4" t="s">
        <v>52</v>
      </c>
      <c r="B34" s="14">
        <f>SUM(B31:B33)</f>
        <v>10761</v>
      </c>
      <c r="C34" s="54">
        <f t="shared" si="0"/>
        <v>22</v>
      </c>
      <c r="D34" s="14">
        <f>SUM(D31:D33)</f>
        <v>10783</v>
      </c>
    </row>
    <row r="35" spans="1:4" ht="15" customHeight="1">
      <c r="A35" s="9" t="s">
        <v>58</v>
      </c>
      <c r="B35" s="15">
        <f>B30+B34</f>
        <v>52102</v>
      </c>
      <c r="C35" s="15">
        <f>C30+C34</f>
        <v>105</v>
      </c>
      <c r="D35" s="15">
        <f>D30+D34</f>
        <v>52207</v>
      </c>
    </row>
    <row r="36" spans="1:3" ht="15" customHeight="1">
      <c r="A36" s="10"/>
      <c r="B36" s="12"/>
      <c r="C36" s="12"/>
    </row>
    <row r="37" spans="1:3" ht="15" customHeight="1">
      <c r="A37" s="10"/>
      <c r="B37" s="12"/>
      <c r="C37" s="12"/>
    </row>
    <row r="38" spans="1:3" ht="15" customHeight="1">
      <c r="A38" s="10"/>
      <c r="B38" s="12"/>
      <c r="C38" s="12"/>
    </row>
    <row r="39" spans="1:3" ht="15" customHeight="1">
      <c r="A39" s="10"/>
      <c r="B39" s="12"/>
      <c r="C39" s="12"/>
    </row>
    <row r="40" spans="1:3" ht="15" customHeight="1">
      <c r="A40" s="10"/>
      <c r="B40" s="12"/>
      <c r="C40" s="12"/>
    </row>
    <row r="41" ht="15" customHeight="1"/>
    <row r="42" spans="1:2" ht="15" customHeight="1">
      <c r="A42" s="155"/>
      <c r="B42" s="155"/>
    </row>
  </sheetData>
  <sheetProtection/>
  <mergeCells count="4">
    <mergeCell ref="A1:D1"/>
    <mergeCell ref="A3:B3"/>
    <mergeCell ref="A21:B21"/>
    <mergeCell ref="A42:B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Héhalom Község Önk</dc:creator>
  <cp:keywords/>
  <dc:description/>
  <cp:lastModifiedBy>Kovács Krisztián</cp:lastModifiedBy>
  <cp:lastPrinted>2012-05-02T06:56:03Z</cp:lastPrinted>
  <dcterms:created xsi:type="dcterms:W3CDTF">2007-08-28T11:44:56Z</dcterms:created>
  <dcterms:modified xsi:type="dcterms:W3CDTF">2012-05-27T21:35:27Z</dcterms:modified>
  <cp:category/>
  <cp:version/>
  <cp:contentType/>
  <cp:contentStatus/>
</cp:coreProperties>
</file>