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5" yWindow="65416" windowWidth="8445" windowHeight="6450" tabRatio="605" activeTab="0"/>
  </bookViews>
  <sheets>
    <sheet name="Hat.javaslat" sheetId="1" r:id="rId1"/>
    <sheet name="Szöveg" sheetId="2" r:id="rId2"/>
    <sheet name="Bevétel" sheetId="3" r:id="rId3"/>
    <sheet name="Kiadás" sheetId="4" r:id="rId4"/>
    <sheet name="Szakfeladat" sheetId="5" r:id="rId5"/>
    <sheet name="Részben ön." sheetId="6" r:id="rId6"/>
    <sheet name="CKÖ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<sst xmlns="http://schemas.openxmlformats.org/spreadsheetml/2006/main" count="341" uniqueCount="283">
  <si>
    <t>Megnevezés</t>
  </si>
  <si>
    <t>1.1 Hatósági jogkörhöz köthető működési bevétel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</si>
  <si>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</si>
  <si>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</si>
  <si>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</si>
  <si>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</si>
  <si>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</si>
  <si>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</si>
  <si>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</si>
  <si>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1.2 Egyéb saját bevétel</t>
  </si>
  <si>
    <t>1.3 Áfa bevételek</t>
  </si>
  <si>
    <t>1.4 Hozam- és kamatbevételek</t>
  </si>
  <si>
    <t>Átvett pénzeszközök vállalkozásoktól</t>
  </si>
  <si>
    <t>Átvett pénzeszközök háztartásoktól</t>
  </si>
  <si>
    <t>Iparűzési adó</t>
  </si>
  <si>
    <t>2.1 Helyi adók</t>
  </si>
  <si>
    <t>2.2 Pótlék, bírság</t>
  </si>
  <si>
    <t>SZJA helyben maradó része</t>
  </si>
  <si>
    <t>SZJA  jövedelemkülönbség mérséklése</t>
  </si>
  <si>
    <t>Gépjárműadó</t>
  </si>
  <si>
    <t>Termőföld bérbeadásából származó jövedelem adó</t>
  </si>
  <si>
    <t>2.3  Átengedett központi adók</t>
  </si>
  <si>
    <t>I. Működési bevételek (1+2)</t>
  </si>
  <si>
    <t>Normatív állami hozzájár. lakosságszám. kötötten</t>
  </si>
  <si>
    <t>Normatív állami hozzájár. feladatmutatóhoz kötötten</t>
  </si>
  <si>
    <t>1.1    Normatív támogatások</t>
  </si>
  <si>
    <t>Könyvtári érdekeltségnövelő támogatás</t>
  </si>
  <si>
    <t>1.2   Központosított előirányzatok</t>
  </si>
  <si>
    <t>Kiegészítő támogatás közoktatási feladatokhoz</t>
  </si>
  <si>
    <t>Kiegészítő támogatás szociális feladatokhoz</t>
  </si>
  <si>
    <t>1.4 Normatív kötött felhasználású támogatás</t>
  </si>
  <si>
    <t>1. Önkormányzatok költségvetési támogatása (1.1-1.4)</t>
  </si>
  <si>
    <t>Támogatásértékű műk. bevétel központi költségv-i szervtől</t>
  </si>
  <si>
    <t>Támogatásértékű műk. bevétel társadalombizt. alaptól</t>
  </si>
  <si>
    <t>Támogatásértékű műk. bevétel elkülönít. állami pénzalaptól</t>
  </si>
  <si>
    <t>Támogatásértékű műk. bevétel helyi önkormányzatoktól</t>
  </si>
  <si>
    <t>II. Támogatások (1-3)</t>
  </si>
  <si>
    <t>1.1 Tárgyi eszközök értékesítése</t>
  </si>
  <si>
    <t>III. Felhalmozási és tőkejellegű bevételek</t>
  </si>
  <si>
    <t>IV. Támogatási kölcsön visszatérülése</t>
  </si>
  <si>
    <t>1.   Működési célú hitel</t>
  </si>
  <si>
    <t>2.   Felhalmozási célú hitel</t>
  </si>
  <si>
    <t>V. Hitelek</t>
  </si>
  <si>
    <t>Előző évi pénzmaradvány igénybevétele</t>
  </si>
  <si>
    <t>VI. Pénzforgalom nélküli bevételek</t>
  </si>
  <si>
    <t>BEVÉTELEK ÖSSZESEN</t>
  </si>
  <si>
    <t>Rendszeres személyi juttatás</t>
  </si>
  <si>
    <t>Munkavégzéshez kapcsolódó juttatás</t>
  </si>
  <si>
    <t>Foglalkoztatottak sajátos juttatása</t>
  </si>
  <si>
    <t>Személyhez kapcsolódó ktg. térítés</t>
  </si>
  <si>
    <t>Személyi juttatás összesen</t>
  </si>
  <si>
    <t>Társadalombiztosítási járulék</t>
  </si>
  <si>
    <t>Munkaadói járulék</t>
  </si>
  <si>
    <t>Egészségügyi hozzájárulás</t>
  </si>
  <si>
    <t>Táppénz hozzájárulás</t>
  </si>
  <si>
    <t>Járulékok összesen</t>
  </si>
  <si>
    <t>Készletbeszerzés</t>
  </si>
  <si>
    <t>Szolgáltatások</t>
  </si>
  <si>
    <t>Különféle dologi kiadások</t>
  </si>
  <si>
    <t>Dologi kiadások összesen</t>
  </si>
  <si>
    <t>Beruházás</t>
  </si>
  <si>
    <t>KIADÁSOK ÖSSZESEN</t>
  </si>
  <si>
    <t>Külső személyi juttatás</t>
  </si>
  <si>
    <t>Egyéb folyó kiadások</t>
  </si>
  <si>
    <t>Beruházások</t>
  </si>
  <si>
    <t>Óvodai intézményi étkeztetés</t>
  </si>
  <si>
    <t>Munkahelyi vendéglátás</t>
  </si>
  <si>
    <t>Közvilágítás</t>
  </si>
  <si>
    <t>Finanszírozási műveletek</t>
  </si>
  <si>
    <t>Ö S S Z E S E N :</t>
  </si>
  <si>
    <t>2.4 Egyéb sajátos bevételek</t>
  </si>
  <si>
    <t xml:space="preserve"> Támogatásértékű működési bevétel</t>
  </si>
  <si>
    <t xml:space="preserve"> Támogatásértékű felhalm. bevétel </t>
  </si>
  <si>
    <t>3.  Támogatásértékű bevételek összesen</t>
  </si>
  <si>
    <t>1.3 Felhalmozási célú pénzeszközátvétel áh-n kívülről</t>
  </si>
  <si>
    <t>2. Önkormányzat sajátos működési bevételei  (2.1-2.4)</t>
  </si>
  <si>
    <t>Foglalkoztatottak sajátos juttatásai</t>
  </si>
  <si>
    <t>Személyekkel kapcsolatos ktgtérítés és hozzájárulás</t>
  </si>
  <si>
    <t>SZEMÉLYI JUTTATÁS</t>
  </si>
  <si>
    <t>MUNKAADÓKAT TERHELŐ JÁRULÉKOK</t>
  </si>
  <si>
    <t>Kommunikációs szolgáltatás</t>
  </si>
  <si>
    <t>Továbbszámlázott kiadások</t>
  </si>
  <si>
    <t>Szolgáltatási kiadások</t>
  </si>
  <si>
    <t>Vásárolt közszolgáltatás</t>
  </si>
  <si>
    <t>Általános forgalmi adó kiadás</t>
  </si>
  <si>
    <t>Kiküldetés, reprezentáció</t>
  </si>
  <si>
    <t>Egyéb dologi kiadás</t>
  </si>
  <si>
    <t>Adók, díjak, egyéb befizetés</t>
  </si>
  <si>
    <t>Kamatkiadások</t>
  </si>
  <si>
    <t>Különféle költségvetési befizetések</t>
  </si>
  <si>
    <t>DOLOGI ÉS EGYÉB KIADÁSOK</t>
  </si>
  <si>
    <t>Működési célú pénzeszköz átadás  önkormányzatnak</t>
  </si>
  <si>
    <t>Működési célú pénzeszköz átadás nonprofit szervnek</t>
  </si>
  <si>
    <t>Működési célú pénzeszköz átadás egyéb vállalkozásn.</t>
  </si>
  <si>
    <t>Önkormányzat által folyósított ellátás</t>
  </si>
  <si>
    <t>MŰKÖDÉSI PÉNZÁTADÁS, EGYÉB TÁMOG.</t>
  </si>
  <si>
    <t>Felújítások</t>
  </si>
  <si>
    <t>Beruházások  ÁFA-ja</t>
  </si>
  <si>
    <t>Felhalmozási célú kölcsön nyújtása háztartásoknak</t>
  </si>
  <si>
    <t>Fejlesztési célú hitel törlesztése</t>
  </si>
  <si>
    <t>FELHALMOZÁSI KIADÁSOK</t>
  </si>
  <si>
    <t>KIADÁSOK ÖSSZESEN:</t>
  </si>
  <si>
    <t xml:space="preserve">                   </t>
  </si>
  <si>
    <t xml:space="preserve">  </t>
  </si>
  <si>
    <t>BEVÉTELEK</t>
  </si>
  <si>
    <t>KIADÁSOK</t>
  </si>
  <si>
    <t>Kiadások részben önálló intézményenként</t>
  </si>
  <si>
    <t>ÓVODA</t>
  </si>
  <si>
    <t>ISKOLA</t>
  </si>
  <si>
    <t>Felhalm. célú pénzeszköz átadása vállalkozásoknak</t>
  </si>
  <si>
    <t>Magánszemélyek kommunális adója -  felhalmozási célú</t>
  </si>
  <si>
    <t>1.2  Önkormányzatok sajátos felhalmozási bevételei</t>
  </si>
  <si>
    <t>Állományba nem tartozók juttatásai</t>
  </si>
  <si>
    <t>Családsegítés</t>
  </si>
  <si>
    <t>Támogatásért. felhalmozási kiadás önkormányzatnak</t>
  </si>
  <si>
    <t>Módosítás</t>
  </si>
  <si>
    <t>4.sz. melléklet         ezer Ft-ban</t>
  </si>
  <si>
    <t>1. sz. melléklet  ezer Ft-ban</t>
  </si>
  <si>
    <t>3. sz. melléklet            ezer Ft-ban</t>
  </si>
  <si>
    <t>2. sz.melléklet          ezer Ft-ban</t>
  </si>
  <si>
    <t>Központosított előirányzatok:</t>
  </si>
  <si>
    <t>Kiegészítő támogatás szociális feladatokhoz:</t>
  </si>
  <si>
    <t>rendszeres szoc.segély</t>
  </si>
  <si>
    <t>ápolási díj</t>
  </si>
  <si>
    <t>A kiadások igazodva a bevételek által meghatározott feladatokhoz kerültek módosításra.</t>
  </si>
  <si>
    <t>Héhalom Községi Önkormányzat Képviselő-testülete</t>
  </si>
  <si>
    <t xml:space="preserve"> </t>
  </si>
  <si>
    <t>BEVÉTELI ELŐIRÁNYZAT:</t>
  </si>
  <si>
    <t xml:space="preserve">    az  1, 2, 3 számú mellékletek alapján.</t>
  </si>
  <si>
    <t>Szilágyi Albert</t>
  </si>
  <si>
    <t xml:space="preserve">              </t>
  </si>
  <si>
    <t xml:space="preserve"> polgármester</t>
  </si>
  <si>
    <t>KIADÁSI ELŐIRÁNYZAT:</t>
  </si>
  <si>
    <t xml:space="preserve">        </t>
  </si>
  <si>
    <t>1.§.</t>
  </si>
  <si>
    <t>1. Intézményi működési bevételek (1.1-1.5)</t>
  </si>
  <si>
    <t xml:space="preserve">      körjegyző</t>
  </si>
  <si>
    <t>Dukáné Unghy Erzsébet</t>
  </si>
  <si>
    <t>A módosításokat az 1, 2, 3 számú mellékletek tartalmazzák.</t>
  </si>
  <si>
    <t>Óvodáztatási támogatás</t>
  </si>
  <si>
    <t>Felügyelet alá tartozó szervnek folyósított működ. tám.</t>
  </si>
  <si>
    <t>1.5 Működési célú pénzeszközátvét. államházt. kívülről</t>
  </si>
  <si>
    <t>közcélú foglalkoztatás</t>
  </si>
  <si>
    <t>rendelkezésre állási támogatás</t>
  </si>
  <si>
    <t>lakásfenntartási támogatás</t>
  </si>
  <si>
    <t>2010. évi módosított ei.</t>
  </si>
  <si>
    <t>2010. évi eredeti mód.előirányzat</t>
  </si>
  <si>
    <t>2010. évi módosított előir.</t>
  </si>
  <si>
    <t>Támogatásértékű műk. bevétel kistérségtől</t>
  </si>
  <si>
    <t>Támogatásértékű felhalmozási bevétel (ÉMOP 3.1.3/A-09-2009-0012 pályázai támogatás)</t>
  </si>
  <si>
    <t>Ösztöndíj</t>
  </si>
  <si>
    <t>Felújítások ÁFA-ja</t>
  </si>
  <si>
    <t>Gyermekszegénység elleni program nyári gyermekétk.</t>
  </si>
  <si>
    <t>Működési célú pénzeszköz átadás háztartásoknak</t>
  </si>
  <si>
    <t>2010. évi eredeti előirányzat</t>
  </si>
  <si>
    <t>Út, autópálya építése</t>
  </si>
  <si>
    <t>Közutak, hidak, alagutak üzemeltetése</t>
  </si>
  <si>
    <t>Iskolai Intézményi étkeztetés</t>
  </si>
  <si>
    <t>Saját tulajdonú ingatlan adásvétele</t>
  </si>
  <si>
    <t>Lakóingatlan bérbeadása, üzemeltetése</t>
  </si>
  <si>
    <t>Nem lakóingatlan bérbeadása, üzemeltetése</t>
  </si>
  <si>
    <t>Építményüzemeltetés</t>
  </si>
  <si>
    <t>Zöldterület kezelés</t>
  </si>
  <si>
    <t>Önkormányzati jogalkotás</t>
  </si>
  <si>
    <t>Önkormányzatok igazgatási tevékenysége</t>
  </si>
  <si>
    <t>Települési kisebbségi önkormányzatok igazgatási tevékenysége</t>
  </si>
  <si>
    <t>Közbeszerzés</t>
  </si>
  <si>
    <t>Adó kiszabása, beszedése</t>
  </si>
  <si>
    <t>Önkormányzatok közbeszerzési eljárásainak lebonyolítása</t>
  </si>
  <si>
    <t>Város és községgazdálkodás</t>
  </si>
  <si>
    <t>Önkormányzatok elszámolásai</t>
  </si>
  <si>
    <t>Önkormányzatok elszámolási költségvetési szerveikkel</t>
  </si>
  <si>
    <t>Fejezeti és általános tartalék</t>
  </si>
  <si>
    <t>Központi költségvetési befizetése</t>
  </si>
  <si>
    <t>Ár és belvízvédelemmel összefüggő tevékenységek</t>
  </si>
  <si>
    <t>Katasztrófavédelmi helyreállítási költség</t>
  </si>
  <si>
    <t>Óvodai nevelés, ellátás</t>
  </si>
  <si>
    <t>Sajátos nevelési igényű gyermekek óvodai nevelése, ellátása</t>
  </si>
  <si>
    <t>Nemzeti és etnikai kisebbségi óvodai nevelés, ellátás</t>
  </si>
  <si>
    <t>Alapfokú okt. intézményeinek, programjainak komplex támogatása</t>
  </si>
  <si>
    <t>Általános iskolai tanulók oktatása 1-4. évfolyam</t>
  </si>
  <si>
    <t>Általános iskolai tanulók oktatása 5-8. évfolyam</t>
  </si>
  <si>
    <t>Sajátos nevelési igényű ált. isk. tanulók oktatása 5-8. évfolyam</t>
  </si>
  <si>
    <t>Általános iskolai napközi otthoni nevelés</t>
  </si>
  <si>
    <t>Általános iskolai tanulószobai nevelés</t>
  </si>
  <si>
    <t>Háziorvos</t>
  </si>
  <si>
    <t>Háziorvosi ügyeleti ellátás</t>
  </si>
  <si>
    <t>Fogorvosi alapellátás</t>
  </si>
  <si>
    <t>Család és nővédelmi egészségügyi gondozás</t>
  </si>
  <si>
    <t>Ifjúság-egészségügyi gondozás</t>
  </si>
  <si>
    <t>Rendszeres szociális segélyezés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</si>
  <si>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</si>
  <si>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</si>
  <si>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</si>
  <si>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</si>
  <si>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</si>
  <si>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</si>
  <si>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Kiegészítő gyermekvédelmi ellátás</t>
  </si>
  <si>
    <t>Helyi eseti lakásfenntartási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</si>
  <si>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</si>
  <si>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</si>
  <si>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</si>
  <si>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</si>
  <si>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pénbeli ellátások</t>
  </si>
  <si>
    <t>Közgyógyellátás</t>
  </si>
  <si>
    <t>Köztemetés</t>
  </si>
  <si>
    <t>Gyermekjóléti szolgáltatás</t>
  </si>
  <si>
    <t>Szociális étkeztetés</t>
  </si>
  <si>
    <t>Házi segítségnyújtás</t>
  </si>
  <si>
    <t>Önkormányzatok által nyújtott lakástámogatás</t>
  </si>
  <si>
    <t>Civil szervezetek működési támogatása</t>
  </si>
  <si>
    <t>Civil szervezetek program- és egyéb támogatása</t>
  </si>
  <si>
    <t>Közcélú foglalkoztatás</t>
  </si>
  <si>
    <t>Közhasznú foglalkoztatás</t>
  </si>
  <si>
    <t>Közmunka</t>
  </si>
  <si>
    <t>Könyvtári állomány gyarapítása, nyilvántartása</t>
  </si>
  <si>
    <t>Könyvtári szolgáltatás</t>
  </si>
  <si>
    <t>Múzeumi közművelődési, közönségkapcsolati tevékenység</t>
  </si>
  <si>
    <t>Sportlétesítmények működtetése és fejlesztése</t>
  </si>
  <si>
    <t>Szabadidőspot-tevékenység és támogatása</t>
  </si>
  <si>
    <t>Iskolai, diáksport-tevékenység és támogatása</t>
  </si>
  <si>
    <t>Köztemető-fenntartás és működtetés</t>
  </si>
  <si>
    <t>Sajátos nevelési igényű ált. isk. tanulók okt. 1-4. évf.</t>
  </si>
  <si>
    <t>Nemzeti és etnikai kisebbs. tanulók ált. isk. okt. 1-4. évf.</t>
  </si>
  <si>
    <t>Nemzeti és etnikai kisebbs. tanulók ált. isk. okt. 5-8. évf.</t>
  </si>
  <si>
    <t>2010. évi módosított előirányzat</t>
  </si>
  <si>
    <t>a 2010. évi  MÓDOSÍTOTT</t>
  </si>
  <si>
    <t>Támogatásértékű működési bevételek:</t>
  </si>
  <si>
    <t>közhasznú foglalkoztatás</t>
  </si>
  <si>
    <t>1/2010. (II.16.) számú Költségvetési rendelet módosításáról</t>
  </si>
  <si>
    <t>Héhalom Község Önkormányzatának Képviselő-testülete az államháztartásról szóló 1992. évi XXXVIII. törvény alapján a következőket rendeli el:</t>
  </si>
  <si>
    <t>Cigány Kisebbségi Önkormányzat működési támogatása</t>
  </si>
  <si>
    <t>pénzbeli támogatás gyermekvéd. kedvezményben részesülőknek</t>
  </si>
  <si>
    <t>Nemzetiségi oktatási feladatok</t>
  </si>
  <si>
    <t>2010. évi bérpolitikai intézkedések támogatása</t>
  </si>
  <si>
    <t>2010. évi er. módosított ei.</t>
  </si>
  <si>
    <t>szociális és gyermekjóléti alapszolgáltatás</t>
  </si>
  <si>
    <t>általános iskola</t>
  </si>
  <si>
    <t>nemzetiségi oktatás</t>
  </si>
  <si>
    <t>nappali tanulók tankönyvtámogatása</t>
  </si>
  <si>
    <t>Cigány Kisebbségi Önkormányzat</t>
  </si>
  <si>
    <t>Módosított előirányzat</t>
  </si>
  <si>
    <t>Állományba nem tartozók tiszteletdíja</t>
  </si>
  <si>
    <t>TB járulék</t>
  </si>
  <si>
    <t>Munkaadókat terhelő járulékok</t>
  </si>
  <si>
    <t>Egyéb különféle dologi kiadások</t>
  </si>
  <si>
    <t xml:space="preserve">Dologi és egyéb kiadások </t>
  </si>
  <si>
    <t>Állami támogatás</t>
  </si>
  <si>
    <t>A költségvetési rendelet módosítását az alábbi bevételek tették szükségessé:</t>
  </si>
  <si>
    <t>2010. évi költségvetési kiadások</t>
  </si>
  <si>
    <t>2010. évi költségvetési bevételek</t>
  </si>
  <si>
    <t>%</t>
  </si>
  <si>
    <t>Közoktatásfejlesztési célok támogatása</t>
  </si>
  <si>
    <t>2. Előző évi kiegészítések, visszatérülések</t>
  </si>
  <si>
    <t>Javaslat az Önkormányzat 2010. évi költségvetésének 4. számú módosítására</t>
  </si>
  <si>
    <t>Önkormányzatunk 2010. évi költségvetésének 4. számú módosítását az alábbiakban felsorolt bevételek tették szükségessé:</t>
  </si>
  <si>
    <t>2010. októberi lemondás miatti előirányzat csökkentés:</t>
  </si>
  <si>
    <t>E.dengelegtől működési kiadásokhoz</t>
  </si>
  <si>
    <t>Kistérségtől közoktatási feladatokhoz</t>
  </si>
  <si>
    <t>OEP keresetkiegészítés fedezetére</t>
  </si>
  <si>
    <t>Működési célú pénzeszközátvétel államháztartáson kívülről:</t>
  </si>
  <si>
    <t>Megyei Szlovák Önkormányzat támogatása iskolának</t>
  </si>
  <si>
    <t>kríziskezelő program lebonyolításához működési támogatás</t>
  </si>
  <si>
    <t>2010. évi költségvetésének 2. sz. módosítása</t>
  </si>
  <si>
    <t>Eredeti mód. Előir.</t>
  </si>
  <si>
    <t>Működési célú pénzeszköz átadás</t>
  </si>
  <si>
    <t>Előző évi pénzmaradvány</t>
  </si>
  <si>
    <t>Települési és területi kisebbségi önkormányzatok működési támogatása:                  10.000 Ft</t>
  </si>
  <si>
    <t>kedvezményes óvodai, iskolai étkeztetés</t>
  </si>
  <si>
    <t>Az Önkormányzat  normatív állami támogatások csökkentése, működési célú pénzeszköz átvétel,  központosított előirányzatok,  szociális feladatok kiegészítő támogatása, valamint támogatásértékű működési bevételek növekedése miatt 2010. évi költségvetési előirányzatát az alábbiak szerint módosítja:</t>
  </si>
  <si>
    <t>Előző évi kiegészítésk, visszatérülések (2009. évi állami támog. elszámolás)</t>
  </si>
  <si>
    <t>Hitelfelvétel módosítása és rendezése állami támogatás miatt</t>
  </si>
  <si>
    <t>2010. évi költségvetési bevételek 4. számú módosítása</t>
  </si>
  <si>
    <t>2010. évi költségvetési kiadások 4. számú módosítása</t>
  </si>
  <si>
    <t>2010.évi bevételek és kiadások szakfeladatonként 4. számú módosítása</t>
  </si>
  <si>
    <t xml:space="preserve">6/2011. (IV.22.) önkormányzati rendelete </t>
  </si>
  <si>
    <t>Héhalom, 2011. április 22.</t>
  </si>
  <si>
    <t>Záró rendelkezések</t>
  </si>
  <si>
    <t>2.§.</t>
  </si>
  <si>
    <t>E rendelet a kihirdetését követő napon lép hatályba.</t>
  </si>
  <si>
    <t>Héhalom, 2011. április 21.</t>
  </si>
  <si>
    <t>Záradék:</t>
  </si>
  <si>
    <t>A rendelet a mai napon kihirdetésre került.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</si>
</sst>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0"/>
    </font>
    <font>
      <sz val="9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i/>
      <sz val="13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wrapText="1"/>
    </xf>
    <xf numFmtId="3" fontId="2" fillId="0" borderId="10" xfId="40" applyNumberFormat="1" applyFont="1" applyBorder="1" applyAlignment="1">
      <alignment horizontal="right" vertical="center"/>
    </xf>
    <xf numFmtId="3" fontId="2" fillId="0" borderId="10" xfId="4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4" fillId="0" borderId="10" xfId="40" applyNumberFormat="1" applyFont="1" applyBorder="1" applyAlignment="1">
      <alignment horizontal="right" vertical="center"/>
    </xf>
    <xf numFmtId="3" fontId="4" fillId="0" borderId="10" xfId="40" applyNumberFormat="1" applyFont="1" applyBorder="1" applyAlignment="1">
      <alignment horizontal="right" vertical="center" wrapText="1"/>
    </xf>
    <xf numFmtId="3" fontId="5" fillId="0" borderId="10" xfId="40" applyNumberFormat="1" applyFont="1" applyBorder="1" applyAlignment="1">
      <alignment horizontal="right" vertical="center"/>
    </xf>
    <xf numFmtId="3" fontId="5" fillId="0" borderId="10" xfId="40" applyNumberFormat="1" applyFont="1" applyBorder="1" applyAlignment="1">
      <alignment horizontal="right" vertical="center" wrapText="1"/>
    </xf>
    <xf numFmtId="3" fontId="3" fillId="0" borderId="10" xfId="40" applyNumberFormat="1" applyFont="1" applyBorder="1" applyAlignment="1">
      <alignment horizontal="right" vertical="center"/>
    </xf>
    <xf numFmtId="3" fontId="3" fillId="0" borderId="10" xfId="4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wrapText="1"/>
    </xf>
    <xf numFmtId="3" fontId="9" fillId="0" borderId="15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3" fontId="11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4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justify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3" fontId="5" fillId="0" borderId="10" xfId="40" applyNumberFormat="1" applyFont="1" applyBorder="1" applyAlignment="1">
      <alignment horizontal="right" wrapText="1"/>
    </xf>
    <xf numFmtId="3" fontId="5" fillId="0" borderId="15" xfId="40" applyNumberFormat="1" applyFont="1" applyBorder="1" applyAlignment="1">
      <alignment horizontal="right" vertical="center" wrapText="1"/>
    </xf>
    <xf numFmtId="3" fontId="2" fillId="0" borderId="0" xfId="4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16" fillId="0" borderId="10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10" xfId="54" applyFont="1" applyBorder="1" applyAlignment="1">
      <alignment vertical="top" wrapText="1"/>
      <protection/>
    </xf>
    <xf numFmtId="0" fontId="9" fillId="0" borderId="15" xfId="54" applyFont="1" applyBorder="1" applyAlignment="1">
      <alignment vertical="top" wrapText="1"/>
      <protection/>
    </xf>
    <xf numFmtId="3" fontId="11" fillId="0" borderId="10" xfId="54" applyNumberFormat="1" applyFont="1" applyBorder="1" applyAlignment="1">
      <alignment horizontal="right" wrapText="1"/>
      <protection/>
    </xf>
    <xf numFmtId="3" fontId="9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54" applyNumberFormat="1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3" fontId="58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3" fontId="5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3" fillId="0" borderId="0" xfId="4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 applyProtection="1">
      <alignment horizontal="left" wrapText="1" readingOrder="1"/>
      <protection locked="0"/>
    </xf>
    <xf numFmtId="49" fontId="2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5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Asztal\Dokumentumok\K&#246;lts&#233;gvet&#233;s\2010\2010.%20k&#246;lts&#233;gvet&#233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 részletes"/>
      <sheetName val="Bevétel"/>
      <sheetName val="Kiadás részletes"/>
      <sheetName val="Kiadás"/>
      <sheetName val="Szakfeladat"/>
      <sheetName val="Kiemelt ei."/>
      <sheetName val="Fejl.mérleg"/>
      <sheetName val="Részben önálló"/>
      <sheetName val="kisebbség"/>
      <sheetName val="éven túli"/>
      <sheetName val="beruházás"/>
      <sheetName val="Gördülő"/>
      <sheetName val="EI. ütemterv"/>
      <sheetName val="Munka1"/>
    </sheetNames>
    <sheetDataSet>
      <sheetData sheetId="0">
        <row r="45">
          <cell r="C45">
            <v>20958</v>
          </cell>
          <cell r="D45">
            <v>0</v>
          </cell>
          <cell r="E45">
            <v>687.5</v>
          </cell>
          <cell r="F45">
            <v>561.25</v>
          </cell>
          <cell r="G45">
            <v>377.5</v>
          </cell>
          <cell r="I45">
            <v>0</v>
          </cell>
          <cell r="J45">
            <v>60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R45">
            <v>0</v>
          </cell>
          <cell r="S45">
            <v>14208</v>
          </cell>
          <cell r="V45">
            <v>0</v>
          </cell>
          <cell r="W45">
            <v>125</v>
          </cell>
          <cell r="Z45">
            <v>25837</v>
          </cell>
          <cell r="AA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3124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117</v>
          </cell>
          <cell r="BT45">
            <v>1753.75</v>
          </cell>
          <cell r="BU45">
            <v>960</v>
          </cell>
          <cell r="BV45">
            <v>822</v>
          </cell>
          <cell r="BW45">
            <v>94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H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421875" style="80" customWidth="1"/>
    <col min="2" max="6" width="9.140625" style="80" customWidth="1"/>
    <col min="7" max="7" width="15.140625" style="80" bestFit="1" customWidth="1"/>
    <col min="8" max="8" width="9.140625" style="80" customWidth="1"/>
    <col min="9" max="9" width="9.00390625" style="80" customWidth="1"/>
    <col min="10" max="10" width="9.140625" style="0" hidden="1" customWidth="1"/>
  </cols>
  <sheetData>
    <row r="1" spans="1:11" ht="14.25">
      <c r="A1" s="139" t="s">
        <v>125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7" ht="15">
      <c r="A2" s="78"/>
      <c r="B2" s="79"/>
      <c r="C2" s="79"/>
      <c r="D2" s="79"/>
      <c r="E2" s="79"/>
      <c r="F2" s="79"/>
      <c r="G2" s="79"/>
    </row>
    <row r="3" spans="1:11" ht="14.25">
      <c r="A3" s="140" t="s">
        <v>275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7" ht="15">
      <c r="A4" s="78" t="s">
        <v>126</v>
      </c>
      <c r="B4" s="79"/>
      <c r="C4" s="79"/>
      <c r="D4" s="79"/>
      <c r="E4" s="79"/>
      <c r="F4" s="79"/>
      <c r="G4" s="79"/>
    </row>
    <row r="5" spans="1:7" ht="15">
      <c r="A5" s="78"/>
      <c r="B5" s="79"/>
      <c r="C5" s="79"/>
      <c r="D5" s="79"/>
      <c r="E5" s="79"/>
      <c r="F5" s="79"/>
      <c r="G5" s="79"/>
    </row>
    <row r="6" spans="1:11" ht="14.25">
      <c r="A6" s="140" t="s">
        <v>229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7" ht="15">
      <c r="A7" s="81"/>
      <c r="B7" s="79"/>
      <c r="C7" s="79"/>
      <c r="D7" s="79"/>
      <c r="E7" s="79"/>
      <c r="F7" s="79"/>
      <c r="G7" s="79"/>
    </row>
    <row r="8" spans="1:7" ht="15">
      <c r="A8" s="82"/>
      <c r="B8" s="79"/>
      <c r="C8" s="79"/>
      <c r="D8" s="79"/>
      <c r="E8" s="79"/>
      <c r="F8" s="79"/>
      <c r="G8" s="79"/>
    </row>
    <row r="9" spans="1:11" ht="33.75" customHeight="1">
      <c r="A9" s="145" t="s">
        <v>230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7" ht="15">
      <c r="A10" s="81"/>
      <c r="B10" s="79"/>
      <c r="C10" s="79"/>
      <c r="D10" s="79"/>
      <c r="E10" s="79"/>
      <c r="F10" s="79"/>
      <c r="G10" s="79"/>
    </row>
    <row r="11" spans="1:7" ht="15">
      <c r="A11" s="81"/>
      <c r="B11" s="79"/>
      <c r="C11" s="79"/>
      <c r="D11" s="79"/>
      <c r="E11" s="79"/>
      <c r="F11" s="79"/>
      <c r="G11" s="79"/>
    </row>
    <row r="12" spans="1:11" ht="45.75" customHeight="1">
      <c r="A12" s="88" t="s">
        <v>134</v>
      </c>
      <c r="B12" s="146" t="s">
        <v>269</v>
      </c>
      <c r="C12" s="146"/>
      <c r="D12" s="146"/>
      <c r="E12" s="146"/>
      <c r="F12" s="146"/>
      <c r="G12" s="146"/>
      <c r="H12" s="146"/>
      <c r="I12" s="146"/>
      <c r="J12" s="146"/>
      <c r="K12" s="146"/>
    </row>
    <row r="13" spans="1:7" ht="15" customHeight="1">
      <c r="A13" s="79" t="s">
        <v>133</v>
      </c>
      <c r="B13" s="79"/>
      <c r="C13" s="79"/>
      <c r="D13" s="79"/>
      <c r="E13" s="79"/>
      <c r="F13" s="79"/>
      <c r="G13" s="79"/>
    </row>
    <row r="14" spans="1:7" ht="15">
      <c r="A14" s="79"/>
      <c r="B14" s="79"/>
      <c r="C14" s="79"/>
      <c r="D14" s="79"/>
      <c r="E14" s="79"/>
      <c r="F14" s="79"/>
      <c r="G14" s="79"/>
    </row>
    <row r="15" spans="1:7" ht="15">
      <c r="A15" s="79"/>
      <c r="B15" s="79" t="s">
        <v>226</v>
      </c>
      <c r="C15" s="79"/>
      <c r="D15" s="79"/>
      <c r="E15" s="79"/>
      <c r="F15" s="79"/>
      <c r="G15" s="79"/>
    </row>
    <row r="16" spans="1:7" ht="15">
      <c r="A16" s="79"/>
      <c r="B16" s="79"/>
      <c r="C16" s="79"/>
      <c r="D16" s="79"/>
      <c r="E16" s="79"/>
      <c r="F16" s="79"/>
      <c r="G16" s="79"/>
    </row>
    <row r="17" spans="1:7" ht="15">
      <c r="A17" s="79"/>
      <c r="B17" s="79"/>
      <c r="C17" s="83" t="s">
        <v>127</v>
      </c>
      <c r="D17" s="84"/>
      <c r="E17" s="79"/>
      <c r="F17" s="79"/>
      <c r="G17" s="87">
        <v>222827000</v>
      </c>
    </row>
    <row r="18" spans="1:7" ht="15">
      <c r="A18" s="79"/>
      <c r="B18" s="79"/>
      <c r="C18" s="79"/>
      <c r="D18" s="79"/>
      <c r="E18" s="79"/>
      <c r="F18" s="79"/>
      <c r="G18" s="79"/>
    </row>
    <row r="19" spans="1:7" ht="15">
      <c r="A19" s="79"/>
      <c r="B19" s="79"/>
      <c r="C19" s="144" t="s">
        <v>132</v>
      </c>
      <c r="D19" s="144"/>
      <c r="E19" s="144"/>
      <c r="F19" s="79"/>
      <c r="G19" s="87">
        <v>222827000</v>
      </c>
    </row>
    <row r="20" spans="1:7" ht="15">
      <c r="A20" s="79"/>
      <c r="B20" s="79"/>
      <c r="C20" s="79"/>
      <c r="D20" s="79"/>
      <c r="E20" s="79"/>
      <c r="F20" s="79"/>
      <c r="G20" s="79"/>
    </row>
    <row r="21" spans="1:7" ht="15">
      <c r="A21" s="79" t="s">
        <v>128</v>
      </c>
      <c r="B21" s="79"/>
      <c r="C21" s="79"/>
      <c r="D21" s="79"/>
      <c r="E21" s="79"/>
      <c r="F21" s="79"/>
      <c r="G21" s="79"/>
    </row>
    <row r="22" spans="1:7" ht="15">
      <c r="A22" s="79"/>
      <c r="B22" s="79"/>
      <c r="C22" s="79"/>
      <c r="D22" s="79"/>
      <c r="E22" s="79"/>
      <c r="F22" s="79"/>
      <c r="G22" s="79"/>
    </row>
    <row r="23" spans="1:11" s="95" customFormat="1" ht="15">
      <c r="A23" s="147" t="s">
        <v>277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7" ht="15">
      <c r="A24" s="143"/>
      <c r="B24" s="143"/>
      <c r="C24" s="143"/>
      <c r="D24" s="79"/>
      <c r="E24" s="79"/>
      <c r="F24" s="79"/>
      <c r="G24" s="79"/>
    </row>
    <row r="25" spans="1:7" ht="15">
      <c r="A25" s="136" t="s">
        <v>278</v>
      </c>
      <c r="B25" s="79" t="s">
        <v>279</v>
      </c>
      <c r="C25" s="79"/>
      <c r="D25" s="79"/>
      <c r="E25" s="79"/>
      <c r="F25" s="79"/>
      <c r="G25" s="79"/>
    </row>
    <row r="26" spans="1:7" ht="15">
      <c r="A26" s="79"/>
      <c r="B26" s="79"/>
      <c r="C26" s="79"/>
      <c r="D26" s="79"/>
      <c r="E26" s="79"/>
      <c r="F26" s="79"/>
      <c r="G26" s="79"/>
    </row>
    <row r="27" spans="1:7" ht="15">
      <c r="A27" s="79"/>
      <c r="B27" s="79"/>
      <c r="C27" s="79"/>
      <c r="D27" s="79"/>
      <c r="E27" s="79"/>
      <c r="F27" s="79"/>
      <c r="G27" s="79"/>
    </row>
    <row r="28" spans="1:7" ht="15">
      <c r="A28" s="79"/>
      <c r="B28" s="79"/>
      <c r="C28" s="79"/>
      <c r="D28" s="79"/>
      <c r="E28" s="79"/>
      <c r="F28" s="79"/>
      <c r="G28" s="79"/>
    </row>
    <row r="29" spans="1:7" ht="15">
      <c r="A29" s="79" t="s">
        <v>280</v>
      </c>
      <c r="B29" s="79"/>
      <c r="C29" s="79"/>
      <c r="D29" s="79"/>
      <c r="E29" s="79"/>
      <c r="F29" s="79"/>
      <c r="G29" s="79"/>
    </row>
    <row r="30" spans="1:7" ht="15">
      <c r="A30" s="85"/>
      <c r="B30" s="79"/>
      <c r="C30" s="79"/>
      <c r="D30" s="79"/>
      <c r="E30" s="79"/>
      <c r="F30" s="79"/>
      <c r="G30" s="79"/>
    </row>
    <row r="31" spans="1:7" ht="15">
      <c r="A31" s="85"/>
      <c r="B31" s="79"/>
      <c r="C31" s="79"/>
      <c r="D31" s="79"/>
      <c r="E31" s="79"/>
      <c r="F31" s="79"/>
      <c r="G31" s="79"/>
    </row>
    <row r="32" spans="1:9" s="99" customFormat="1" ht="15">
      <c r="A32" s="97"/>
      <c r="B32" s="97"/>
      <c r="C32" s="141" t="s">
        <v>129</v>
      </c>
      <c r="D32" s="141"/>
      <c r="E32" s="97"/>
      <c r="F32" s="97"/>
      <c r="G32" s="141" t="s">
        <v>137</v>
      </c>
      <c r="H32" s="141"/>
      <c r="I32" s="98"/>
    </row>
    <row r="33" spans="1:8" ht="15">
      <c r="A33" s="79" t="s">
        <v>130</v>
      </c>
      <c r="C33" s="142" t="s">
        <v>131</v>
      </c>
      <c r="D33" s="142"/>
      <c r="F33" s="79"/>
      <c r="G33" s="142" t="s">
        <v>136</v>
      </c>
      <c r="H33" s="142"/>
    </row>
    <row r="34" spans="1:7" ht="15">
      <c r="A34" s="79"/>
      <c r="B34" s="79"/>
      <c r="C34" s="79"/>
      <c r="D34" s="79"/>
      <c r="E34" s="79"/>
      <c r="F34" s="79"/>
      <c r="G34" s="79"/>
    </row>
    <row r="35" spans="1:7" ht="25.5" customHeight="1">
      <c r="A35" s="86" t="s">
        <v>281</v>
      </c>
      <c r="B35" s="79"/>
      <c r="C35" s="79"/>
      <c r="D35" s="79"/>
      <c r="E35" s="79"/>
      <c r="F35" s="79"/>
      <c r="G35" s="79"/>
    </row>
    <row r="36" spans="1:7" ht="15">
      <c r="A36" s="79"/>
      <c r="B36" s="79"/>
      <c r="C36" s="79"/>
      <c r="D36" s="79"/>
      <c r="E36" s="79"/>
      <c r="F36" s="79"/>
      <c r="G36" s="79"/>
    </row>
    <row r="37" spans="1:7" ht="15">
      <c r="A37" s="79" t="s">
        <v>282</v>
      </c>
      <c r="B37" s="79"/>
      <c r="C37" s="79"/>
      <c r="D37" s="79"/>
      <c r="E37" s="79"/>
      <c r="F37" s="79"/>
      <c r="G37" s="79"/>
    </row>
    <row r="38" spans="1:7" ht="15">
      <c r="A38" s="79"/>
      <c r="B38" s="79"/>
      <c r="C38" s="79"/>
      <c r="D38" s="79"/>
      <c r="E38" s="79"/>
      <c r="F38" s="79"/>
      <c r="G38" s="79"/>
    </row>
    <row r="39" spans="1:7" ht="15">
      <c r="A39" s="79" t="s">
        <v>276</v>
      </c>
      <c r="B39" s="79"/>
      <c r="C39" s="79"/>
      <c r="D39" s="79"/>
      <c r="E39" s="79"/>
      <c r="F39" s="79"/>
      <c r="G39" s="79"/>
    </row>
    <row r="40" spans="1:8" ht="15">
      <c r="A40" s="85"/>
      <c r="B40" s="79"/>
      <c r="C40" s="79"/>
      <c r="D40" s="79"/>
      <c r="E40" s="79"/>
      <c r="F40" s="79"/>
      <c r="G40" s="141" t="s">
        <v>137</v>
      </c>
      <c r="H40" s="141"/>
    </row>
    <row r="41" spans="2:8" ht="15">
      <c r="B41" s="84"/>
      <c r="C41" s="84"/>
      <c r="D41" s="84"/>
      <c r="E41" s="79"/>
      <c r="F41" s="79"/>
      <c r="G41" s="142" t="s">
        <v>136</v>
      </c>
      <c r="H41" s="142"/>
    </row>
    <row r="42" spans="2:7" ht="15">
      <c r="B42" s="79"/>
      <c r="C42" s="79"/>
      <c r="D42" s="79"/>
      <c r="E42" s="79"/>
      <c r="F42" s="79"/>
      <c r="G42" s="79"/>
    </row>
  </sheetData>
  <sheetProtection/>
  <mergeCells count="14">
    <mergeCell ref="A1:K1"/>
    <mergeCell ref="A3:K3"/>
    <mergeCell ref="A6:K6"/>
    <mergeCell ref="G40:H40"/>
    <mergeCell ref="G41:H41"/>
    <mergeCell ref="A24:C24"/>
    <mergeCell ref="C19:E19"/>
    <mergeCell ref="C32:D32"/>
    <mergeCell ref="C33:D33"/>
    <mergeCell ref="G33:H33"/>
    <mergeCell ref="G32:H32"/>
    <mergeCell ref="A9:K9"/>
    <mergeCell ref="B12:K12"/>
    <mergeCell ref="A23:K23"/>
  </mergeCells>
  <printOptions/>
  <pageMargins left="0.7" right="0.25" top="0.75" bottom="0.75" header="0.3" footer="0.3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6.28125" style="72" customWidth="1"/>
    <col min="2" max="2" width="3.140625" style="72" customWidth="1"/>
    <col min="3" max="3" width="9.140625" style="72" customWidth="1"/>
    <col min="4" max="4" width="24.140625" style="72" customWidth="1"/>
    <col min="5" max="5" width="10.00390625" style="72" customWidth="1"/>
    <col min="6" max="6" width="12.28125" style="72" customWidth="1"/>
    <col min="7" max="7" width="13.57421875" style="76" customWidth="1"/>
    <col min="8" max="8" width="9.140625" style="72" customWidth="1"/>
    <col min="9" max="9" width="9.8515625" style="0" bestFit="1" customWidth="1"/>
  </cols>
  <sheetData>
    <row r="1" spans="1:11" ht="17.25">
      <c r="A1" s="150" t="s">
        <v>254</v>
      </c>
      <c r="B1" s="150"/>
      <c r="C1" s="150"/>
      <c r="D1" s="150"/>
      <c r="E1" s="150"/>
      <c r="F1" s="150"/>
      <c r="G1" s="150"/>
      <c r="H1" s="150"/>
      <c r="I1" s="74"/>
      <c r="J1" s="74"/>
      <c r="K1" s="74"/>
    </row>
    <row r="2" ht="15.75">
      <c r="A2" s="73"/>
    </row>
    <row r="3" ht="15.75">
      <c r="A3" s="73"/>
    </row>
    <row r="4" ht="15.75">
      <c r="A4" s="73"/>
    </row>
    <row r="5" spans="1:9" ht="30" customHeight="1">
      <c r="A5" s="151" t="s">
        <v>255</v>
      </c>
      <c r="B5" s="151"/>
      <c r="C5" s="151"/>
      <c r="D5" s="151"/>
      <c r="E5" s="151"/>
      <c r="F5" s="151"/>
      <c r="G5" s="151"/>
      <c r="H5" s="151"/>
      <c r="I5" s="75"/>
    </row>
    <row r="6" spans="1:9" ht="15.75">
      <c r="A6" s="135"/>
      <c r="B6" s="135"/>
      <c r="C6" s="135"/>
      <c r="D6" s="135"/>
      <c r="E6" s="135"/>
      <c r="F6" s="135"/>
      <c r="G6" s="135"/>
      <c r="H6" s="135"/>
      <c r="I6" s="75"/>
    </row>
    <row r="7" spans="1:9" ht="15.75">
      <c r="A7" s="151" t="s">
        <v>260</v>
      </c>
      <c r="B7" s="151"/>
      <c r="C7" s="151"/>
      <c r="D7" s="151"/>
      <c r="E7" s="151"/>
      <c r="F7" s="151"/>
      <c r="G7" s="151"/>
      <c r="H7" s="151"/>
      <c r="I7" s="75"/>
    </row>
    <row r="8" spans="2:7" ht="15.75">
      <c r="B8" s="72" t="s">
        <v>261</v>
      </c>
      <c r="G8" s="94">
        <v>60000</v>
      </c>
    </row>
    <row r="9" ht="15.75">
      <c r="G9" s="94"/>
    </row>
    <row r="10" spans="1:8" ht="15.75">
      <c r="A10" s="149" t="s">
        <v>120</v>
      </c>
      <c r="B10" s="149"/>
      <c r="C10" s="149"/>
      <c r="D10" s="149"/>
      <c r="E10" s="149"/>
      <c r="F10" s="149"/>
      <c r="G10" s="149"/>
      <c r="H10" s="149"/>
    </row>
    <row r="11" spans="2:7" ht="15.75">
      <c r="B11" s="134" t="s">
        <v>252</v>
      </c>
      <c r="C11" s="89"/>
      <c r="D11" s="89"/>
      <c r="E11" s="89"/>
      <c r="F11" s="89"/>
      <c r="G11" s="94">
        <v>1000000</v>
      </c>
    </row>
    <row r="12" spans="2:7" ht="15.75">
      <c r="B12" s="134" t="s">
        <v>139</v>
      </c>
      <c r="C12" s="96"/>
      <c r="D12" s="96"/>
      <c r="E12" s="96"/>
      <c r="F12" s="96"/>
      <c r="G12" s="94">
        <v>10000</v>
      </c>
    </row>
    <row r="13" spans="2:7" ht="15.75">
      <c r="B13" s="89"/>
      <c r="C13" s="89"/>
      <c r="D13" s="89"/>
      <c r="E13" s="89"/>
      <c r="F13" s="89"/>
      <c r="G13" s="94"/>
    </row>
    <row r="14" spans="1:8" ht="15.75">
      <c r="A14" s="149" t="s">
        <v>121</v>
      </c>
      <c r="B14" s="149"/>
      <c r="C14" s="149"/>
      <c r="D14" s="149"/>
      <c r="E14" s="149"/>
      <c r="F14" s="149"/>
      <c r="G14" s="149"/>
      <c r="H14" s="149"/>
    </row>
    <row r="15" spans="2:7" ht="15.75">
      <c r="B15" s="149" t="s">
        <v>122</v>
      </c>
      <c r="C15" s="149"/>
      <c r="D15" s="149"/>
      <c r="E15" s="149"/>
      <c r="F15" s="149"/>
      <c r="G15" s="94">
        <v>88000</v>
      </c>
    </row>
    <row r="16" spans="2:7" ht="15.75">
      <c r="B16" s="149" t="s">
        <v>123</v>
      </c>
      <c r="C16" s="149"/>
      <c r="D16" s="149"/>
      <c r="E16" s="149"/>
      <c r="F16" s="149"/>
      <c r="G16" s="94">
        <v>386000</v>
      </c>
    </row>
    <row r="17" spans="2:7" ht="15.75">
      <c r="B17" s="149" t="s">
        <v>142</v>
      </c>
      <c r="C17" s="149"/>
      <c r="D17" s="149"/>
      <c r="E17" s="149"/>
      <c r="F17" s="149"/>
      <c r="G17" s="94">
        <v>1957000</v>
      </c>
    </row>
    <row r="18" spans="2:7" ht="15.75">
      <c r="B18" s="72" t="s">
        <v>143</v>
      </c>
      <c r="G18" s="94">
        <v>696000</v>
      </c>
    </row>
    <row r="19" spans="2:9" ht="15.75">
      <c r="B19" s="72" t="s">
        <v>144</v>
      </c>
      <c r="G19" s="94">
        <v>112000</v>
      </c>
      <c r="I19" s="113"/>
    </row>
    <row r="20" ht="15.75">
      <c r="G20" s="94"/>
    </row>
    <row r="21" spans="1:7" ht="15.75">
      <c r="A21" s="72" t="s">
        <v>227</v>
      </c>
      <c r="G21" s="94"/>
    </row>
    <row r="22" spans="2:7" ht="15.75">
      <c r="B22" s="72" t="s">
        <v>259</v>
      </c>
      <c r="G22" s="94">
        <v>63000</v>
      </c>
    </row>
    <row r="23" spans="2:7" ht="15.75">
      <c r="B23" s="72" t="s">
        <v>231</v>
      </c>
      <c r="G23" s="94">
        <v>10000</v>
      </c>
    </row>
    <row r="24" spans="2:7" ht="15.75">
      <c r="B24" s="72" t="s">
        <v>228</v>
      </c>
      <c r="G24" s="94">
        <v>1603000</v>
      </c>
    </row>
    <row r="25" spans="2:7" ht="15.75">
      <c r="B25" s="72" t="s">
        <v>232</v>
      </c>
      <c r="G25" s="94">
        <v>412000</v>
      </c>
    </row>
    <row r="26" spans="2:7" ht="15.75">
      <c r="B26" s="72" t="s">
        <v>257</v>
      </c>
      <c r="G26" s="94">
        <v>255000</v>
      </c>
    </row>
    <row r="27" spans="2:7" ht="15.75">
      <c r="B27" s="72" t="s">
        <v>258</v>
      </c>
      <c r="G27" s="94">
        <v>90000</v>
      </c>
    </row>
    <row r="28" spans="2:7" ht="15.75">
      <c r="B28" s="72" t="s">
        <v>262</v>
      </c>
      <c r="G28" s="94">
        <v>8000</v>
      </c>
    </row>
    <row r="29" spans="2:6" ht="15.75">
      <c r="B29" s="148"/>
      <c r="C29" s="148"/>
      <c r="D29" s="148"/>
      <c r="E29" s="148"/>
      <c r="F29" s="148"/>
    </row>
    <row r="30" ht="15.75">
      <c r="A30" s="72" t="s">
        <v>256</v>
      </c>
    </row>
    <row r="31" spans="2:7" ht="15.75">
      <c r="B31" s="72" t="s">
        <v>236</v>
      </c>
      <c r="G31" s="94">
        <v>-166000</v>
      </c>
    </row>
    <row r="32" spans="2:7" ht="15.75">
      <c r="B32" s="72" t="s">
        <v>237</v>
      </c>
      <c r="G32" s="94">
        <v>-313000</v>
      </c>
    </row>
    <row r="33" spans="2:7" ht="15.75">
      <c r="B33" s="72" t="s">
        <v>238</v>
      </c>
      <c r="G33" s="94">
        <v>-80000</v>
      </c>
    </row>
    <row r="34" spans="2:7" ht="15.75">
      <c r="B34" s="72" t="s">
        <v>239</v>
      </c>
      <c r="G34" s="94">
        <v>-156000</v>
      </c>
    </row>
    <row r="35" spans="2:7" ht="15.75">
      <c r="B35" s="72" t="s">
        <v>268</v>
      </c>
      <c r="G35" s="94">
        <v>-390000</v>
      </c>
    </row>
    <row r="37" spans="1:7" ht="15.75">
      <c r="A37" s="72" t="s">
        <v>270</v>
      </c>
      <c r="G37" s="94">
        <v>1568000</v>
      </c>
    </row>
    <row r="38" ht="15.75">
      <c r="G38" s="94"/>
    </row>
    <row r="39" spans="1:7" ht="15.75">
      <c r="A39" s="72" t="s">
        <v>271</v>
      </c>
      <c r="G39" s="94">
        <v>880000</v>
      </c>
    </row>
    <row r="40" ht="15.75">
      <c r="G40" s="94"/>
    </row>
    <row r="43" spans="1:8" ht="15.75">
      <c r="A43" s="72" t="s">
        <v>124</v>
      </c>
      <c r="B43" s="77"/>
      <c r="C43" s="77"/>
      <c r="D43" s="77"/>
      <c r="E43" s="77"/>
      <c r="F43" s="77"/>
      <c r="G43" s="77"/>
      <c r="H43" s="77"/>
    </row>
    <row r="44" spans="1:8" ht="15.75">
      <c r="A44" s="72" t="s">
        <v>138</v>
      </c>
      <c r="B44" s="77"/>
      <c r="C44" s="77"/>
      <c r="D44" s="77"/>
      <c r="E44" s="77"/>
      <c r="F44" s="77"/>
      <c r="G44" s="77"/>
      <c r="H44" s="77"/>
    </row>
  </sheetData>
  <sheetProtection/>
  <mergeCells count="9">
    <mergeCell ref="B29:F29"/>
    <mergeCell ref="B17:F17"/>
    <mergeCell ref="A1:H1"/>
    <mergeCell ref="A14:H14"/>
    <mergeCell ref="B15:F15"/>
    <mergeCell ref="B16:F16"/>
    <mergeCell ref="A10:H10"/>
    <mergeCell ref="A5:H5"/>
    <mergeCell ref="A7:H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52">
      <selection activeCell="A1" sqref="A1:E1"/>
    </sheetView>
  </sheetViews>
  <sheetFormatPr defaultColWidth="9.140625" defaultRowHeight="12.75"/>
  <cols>
    <col min="1" max="1" width="52.00390625" style="0" customWidth="1"/>
    <col min="2" max="4" width="11.7109375" style="0" customWidth="1"/>
  </cols>
  <sheetData>
    <row r="1" spans="1:5" ht="26.25" customHeight="1">
      <c r="A1" s="152" t="s">
        <v>272</v>
      </c>
      <c r="B1" s="152"/>
      <c r="C1" s="152"/>
      <c r="D1" s="152"/>
      <c r="E1" s="152"/>
    </row>
    <row r="2" spans="1:4" ht="22.5" customHeight="1">
      <c r="A2" s="50"/>
      <c r="B2" s="50"/>
      <c r="D2" s="51" t="s">
        <v>117</v>
      </c>
    </row>
    <row r="3" spans="1:4" s="9" customFormat="1" ht="24.75" customHeight="1">
      <c r="A3" s="7" t="s">
        <v>0</v>
      </c>
      <c r="B3" s="8" t="s">
        <v>235</v>
      </c>
      <c r="C3" s="7" t="s">
        <v>115</v>
      </c>
      <c r="D3" s="7" t="s">
        <v>145</v>
      </c>
    </row>
    <row r="4" spans="1:4" s="67" customFormat="1" ht="15" customHeight="1">
      <c r="A4" s="29" t="s">
        <v>1</v>
      </c>
      <c r="B4" s="35">
        <v>0</v>
      </c>
      <c r="C4" s="62">
        <f>D4-B4</f>
        <v>0</v>
      </c>
      <c r="D4" s="35">
        <v>0</v>
      </c>
    </row>
    <row r="5" spans="1:4" ht="15" customHeight="1">
      <c r="A5" s="30" t="s">
        <v>2</v>
      </c>
      <c r="B5" s="37">
        <v>190</v>
      </c>
      <c r="C5" s="61">
        <f aca="true" t="shared" si="0" ref="C5:C58">D5-B5</f>
        <v>0</v>
      </c>
      <c r="D5" s="37">
        <v>190</v>
      </c>
    </row>
    <row r="6" spans="1:4" ht="15" customHeight="1">
      <c r="A6" s="30" t="s">
        <v>3</v>
      </c>
      <c r="B6" s="37">
        <v>20</v>
      </c>
      <c r="C6" s="61">
        <f t="shared" si="0"/>
        <v>0</v>
      </c>
      <c r="D6" s="37">
        <v>20</v>
      </c>
    </row>
    <row r="7" spans="1:4" ht="15" customHeight="1">
      <c r="A7" s="30" t="s">
        <v>5</v>
      </c>
      <c r="B7" s="37">
        <v>1718</v>
      </c>
      <c r="C7" s="61">
        <f t="shared" si="0"/>
        <v>0</v>
      </c>
      <c r="D7" s="37">
        <v>1718</v>
      </c>
    </row>
    <row r="8" spans="1:4" ht="15" customHeight="1">
      <c r="A8" s="30" t="s">
        <v>6</v>
      </c>
      <c r="B8" s="37">
        <v>3362</v>
      </c>
      <c r="C8" s="61">
        <f t="shared" si="0"/>
        <v>0</v>
      </c>
      <c r="D8" s="37">
        <v>3362</v>
      </c>
    </row>
    <row r="9" spans="1:4" ht="15" customHeight="1">
      <c r="A9" s="30" t="s">
        <v>7</v>
      </c>
      <c r="B9" s="37">
        <v>302</v>
      </c>
      <c r="C9" s="61">
        <f t="shared" si="0"/>
        <v>0</v>
      </c>
      <c r="D9" s="37">
        <v>302</v>
      </c>
    </row>
    <row r="10" spans="1:4" ht="15" customHeight="1">
      <c r="A10" s="30" t="s">
        <v>8</v>
      </c>
      <c r="B10" s="37">
        <v>0</v>
      </c>
      <c r="C10" s="61">
        <f t="shared" si="0"/>
        <v>0</v>
      </c>
      <c r="D10" s="37">
        <v>0</v>
      </c>
    </row>
    <row r="11" spans="1:4" ht="15" customHeight="1">
      <c r="A11" s="101" t="s">
        <v>4</v>
      </c>
      <c r="B11" s="37">
        <v>1300</v>
      </c>
      <c r="C11" s="61">
        <f t="shared" si="0"/>
        <v>0</v>
      </c>
      <c r="D11" s="37">
        <v>1300</v>
      </c>
    </row>
    <row r="12" spans="1:4" ht="15" customHeight="1">
      <c r="A12" s="29" t="s">
        <v>9</v>
      </c>
      <c r="B12" s="34">
        <f>SUM(B5:B11)</f>
        <v>6892</v>
      </c>
      <c r="C12" s="34">
        <f>SUM(C5:C11)</f>
        <v>0</v>
      </c>
      <c r="D12" s="34">
        <f>SUM(D5:D11)</f>
        <v>6892</v>
      </c>
    </row>
    <row r="13" spans="1:4" ht="15" customHeight="1">
      <c r="A13" s="29" t="s">
        <v>10</v>
      </c>
      <c r="B13" s="35">
        <v>1054</v>
      </c>
      <c r="C13" s="34">
        <f>SUM(C6:C12)</f>
        <v>0</v>
      </c>
      <c r="D13" s="35">
        <v>1054</v>
      </c>
    </row>
    <row r="14" spans="1:4" ht="15" customHeight="1">
      <c r="A14" s="29" t="s">
        <v>11</v>
      </c>
      <c r="B14" s="35">
        <v>20</v>
      </c>
      <c r="C14" s="61">
        <f t="shared" si="0"/>
        <v>0</v>
      </c>
      <c r="D14" s="62">
        <v>20</v>
      </c>
    </row>
    <row r="15" spans="1:4" ht="15" customHeight="1">
      <c r="A15" s="30" t="s">
        <v>12</v>
      </c>
      <c r="B15" s="37">
        <v>0</v>
      </c>
      <c r="C15" s="61">
        <f t="shared" si="0"/>
        <v>60</v>
      </c>
      <c r="D15" s="46">
        <v>60</v>
      </c>
    </row>
    <row r="16" spans="1:4" ht="15" customHeight="1">
      <c r="A16" s="30" t="s">
        <v>13</v>
      </c>
      <c r="B16" s="37">
        <v>0</v>
      </c>
      <c r="C16" s="61">
        <f t="shared" si="0"/>
        <v>0</v>
      </c>
      <c r="D16" s="61">
        <v>0</v>
      </c>
    </row>
    <row r="17" spans="1:4" ht="15" customHeight="1">
      <c r="A17" s="29" t="s">
        <v>141</v>
      </c>
      <c r="B17" s="34">
        <f>SUM(B15:B16)</f>
        <v>0</v>
      </c>
      <c r="C17" s="62">
        <f>SUM(C15:C16)</f>
        <v>60</v>
      </c>
      <c r="D17" s="62">
        <f>SUM(D15:D16)</f>
        <v>60</v>
      </c>
    </row>
    <row r="18" spans="1:4" ht="15" customHeight="1">
      <c r="A18" s="31" t="s">
        <v>135</v>
      </c>
      <c r="B18" s="38">
        <f>B4+B12+B13+B14+B17</f>
        <v>7966</v>
      </c>
      <c r="C18" s="38">
        <f>C4+C12+C13+C14+C17</f>
        <v>60</v>
      </c>
      <c r="D18" s="38">
        <f>D4+D12+D13+D14+D17</f>
        <v>8026</v>
      </c>
    </row>
    <row r="19" spans="1:4" ht="15" customHeight="1">
      <c r="A19" s="30" t="s">
        <v>110</v>
      </c>
      <c r="B19" s="37">
        <v>2338</v>
      </c>
      <c r="C19" s="61">
        <f t="shared" si="0"/>
        <v>0</v>
      </c>
      <c r="D19" s="61">
        <v>2338</v>
      </c>
    </row>
    <row r="20" spans="1:4" ht="15" customHeight="1">
      <c r="A20" s="30" t="s">
        <v>14</v>
      </c>
      <c r="B20" s="37">
        <v>7100</v>
      </c>
      <c r="C20" s="61">
        <f t="shared" si="0"/>
        <v>0</v>
      </c>
      <c r="D20" s="61">
        <v>7100</v>
      </c>
    </row>
    <row r="21" spans="1:4" ht="15" customHeight="1">
      <c r="A21" s="29" t="s">
        <v>15</v>
      </c>
      <c r="B21" s="34">
        <f>SUM(B19:B20)</f>
        <v>9438</v>
      </c>
      <c r="C21" s="62">
        <f t="shared" si="0"/>
        <v>0</v>
      </c>
      <c r="D21" s="34">
        <f>SUM(D19:D20)</f>
        <v>9438</v>
      </c>
    </row>
    <row r="22" spans="1:4" ht="15" customHeight="1">
      <c r="A22" s="29" t="s">
        <v>16</v>
      </c>
      <c r="B22" s="35">
        <v>170</v>
      </c>
      <c r="C22" s="62">
        <f t="shared" si="0"/>
        <v>0</v>
      </c>
      <c r="D22" s="62">
        <v>170</v>
      </c>
    </row>
    <row r="23" spans="1:4" ht="15" customHeight="1">
      <c r="A23" s="30" t="s">
        <v>17</v>
      </c>
      <c r="B23" s="37">
        <v>8180</v>
      </c>
      <c r="C23" s="61">
        <f t="shared" si="0"/>
        <v>0</v>
      </c>
      <c r="D23" s="37">
        <v>8180</v>
      </c>
    </row>
    <row r="24" spans="1:4" ht="15" customHeight="1">
      <c r="A24" s="30" t="s">
        <v>18</v>
      </c>
      <c r="B24" s="37">
        <v>24947</v>
      </c>
      <c r="C24" s="61">
        <f t="shared" si="0"/>
        <v>0</v>
      </c>
      <c r="D24" s="37">
        <v>24947</v>
      </c>
    </row>
    <row r="25" spans="1:4" ht="15" customHeight="1">
      <c r="A25" s="30" t="s">
        <v>19</v>
      </c>
      <c r="B25" s="37">
        <v>4500</v>
      </c>
      <c r="C25" s="61">
        <f t="shared" si="0"/>
        <v>0</v>
      </c>
      <c r="D25" s="37">
        <v>4500</v>
      </c>
    </row>
    <row r="26" spans="1:4" ht="15" customHeight="1">
      <c r="A26" s="30" t="s">
        <v>20</v>
      </c>
      <c r="B26" s="37">
        <v>0</v>
      </c>
      <c r="C26" s="61">
        <f t="shared" si="0"/>
        <v>0</v>
      </c>
      <c r="D26" s="37">
        <v>0</v>
      </c>
    </row>
    <row r="27" spans="1:4" ht="15" customHeight="1">
      <c r="A27" s="29" t="s">
        <v>21</v>
      </c>
      <c r="B27" s="34">
        <f>SUM(B23:B26)</f>
        <v>37627</v>
      </c>
      <c r="C27" s="62">
        <f t="shared" si="0"/>
        <v>0</v>
      </c>
      <c r="D27" s="34">
        <f>SUM(D23:D26)</f>
        <v>37627</v>
      </c>
    </row>
    <row r="28" spans="1:4" ht="15" customHeight="1">
      <c r="A28" s="29" t="s">
        <v>70</v>
      </c>
      <c r="B28" s="35">
        <v>100</v>
      </c>
      <c r="C28" s="62">
        <f t="shared" si="0"/>
        <v>0</v>
      </c>
      <c r="D28" s="62">
        <v>100</v>
      </c>
    </row>
    <row r="29" spans="1:4" ht="15" customHeight="1">
      <c r="A29" s="32" t="s">
        <v>75</v>
      </c>
      <c r="B29" s="38">
        <f>SUM(B20+B22+B27+B28)</f>
        <v>44997</v>
      </c>
      <c r="C29" s="63">
        <f t="shared" si="0"/>
        <v>0</v>
      </c>
      <c r="D29" s="38">
        <f>SUM(D20+D22+D27+D28)</f>
        <v>44997</v>
      </c>
    </row>
    <row r="30" spans="1:4" s="66" customFormat="1" ht="18.75" customHeight="1">
      <c r="A30" s="27" t="s">
        <v>22</v>
      </c>
      <c r="B30" s="24">
        <f>SUM(B18+B29)</f>
        <v>52963</v>
      </c>
      <c r="C30" s="64">
        <f t="shared" si="0"/>
        <v>60</v>
      </c>
      <c r="D30" s="24">
        <f>SUM(D18+D29)</f>
        <v>53023</v>
      </c>
    </row>
    <row r="31" spans="1:4" ht="15" customHeight="1">
      <c r="A31" s="30" t="s">
        <v>23</v>
      </c>
      <c r="B31" s="37">
        <v>5034</v>
      </c>
      <c r="C31" s="61">
        <f t="shared" si="0"/>
        <v>0</v>
      </c>
      <c r="D31" s="37">
        <v>5034</v>
      </c>
    </row>
    <row r="32" spans="1:4" ht="15" customHeight="1">
      <c r="A32" s="30" t="s">
        <v>24</v>
      </c>
      <c r="B32" s="37">
        <v>60350</v>
      </c>
      <c r="C32" s="61">
        <f t="shared" si="0"/>
        <v>-1106</v>
      </c>
      <c r="D32" s="37">
        <v>59244</v>
      </c>
    </row>
    <row r="33" spans="1:4" ht="15" customHeight="1">
      <c r="A33" s="29" t="s">
        <v>25</v>
      </c>
      <c r="B33" s="34">
        <f>SUM(B31:B32)</f>
        <v>65384</v>
      </c>
      <c r="C33" s="62">
        <f t="shared" si="0"/>
        <v>-1106</v>
      </c>
      <c r="D33" s="34">
        <f>SUM(D31:D32)</f>
        <v>64278</v>
      </c>
    </row>
    <row r="34" spans="1:4" ht="15" customHeight="1">
      <c r="A34" s="30" t="s">
        <v>252</v>
      </c>
      <c r="B34" s="34">
        <v>0</v>
      </c>
      <c r="C34" s="61">
        <f t="shared" si="0"/>
        <v>1000</v>
      </c>
      <c r="D34" s="61">
        <v>1000</v>
      </c>
    </row>
    <row r="35" spans="1:4" ht="15" customHeight="1">
      <c r="A35" s="30" t="s">
        <v>26</v>
      </c>
      <c r="B35" s="36">
        <v>16</v>
      </c>
      <c r="C35" s="61">
        <f>D35-B35</f>
        <v>0</v>
      </c>
      <c r="D35" s="61">
        <v>16</v>
      </c>
    </row>
    <row r="36" spans="1:4" ht="15" customHeight="1">
      <c r="A36" s="30" t="s">
        <v>152</v>
      </c>
      <c r="B36" s="36">
        <v>260</v>
      </c>
      <c r="C36" s="61">
        <f>D36-B36</f>
        <v>0</v>
      </c>
      <c r="D36" s="61">
        <v>260</v>
      </c>
    </row>
    <row r="37" spans="1:4" ht="15" customHeight="1">
      <c r="A37" s="30" t="s">
        <v>139</v>
      </c>
      <c r="B37" s="36">
        <v>10</v>
      </c>
      <c r="C37" s="61">
        <f>D37-B37</f>
        <v>10</v>
      </c>
      <c r="D37" s="61">
        <v>20</v>
      </c>
    </row>
    <row r="38" spans="1:4" ht="15" customHeight="1">
      <c r="A38" s="30" t="s">
        <v>233</v>
      </c>
      <c r="B38" s="36">
        <v>665</v>
      </c>
      <c r="C38" s="61">
        <f>D38-B38</f>
        <v>0</v>
      </c>
      <c r="D38" s="61">
        <v>665</v>
      </c>
    </row>
    <row r="39" spans="1:4" ht="15" customHeight="1">
      <c r="A39" s="30" t="s">
        <v>234</v>
      </c>
      <c r="B39" s="37">
        <v>4194</v>
      </c>
      <c r="C39" s="61">
        <f>D39-B39</f>
        <v>1</v>
      </c>
      <c r="D39" s="61">
        <v>4195</v>
      </c>
    </row>
    <row r="40" spans="1:4" ht="15" customHeight="1">
      <c r="A40" s="29" t="s">
        <v>27</v>
      </c>
      <c r="B40" s="34">
        <f>SUM(B34:B39)</f>
        <v>5145</v>
      </c>
      <c r="C40" s="62">
        <f t="shared" si="0"/>
        <v>1011</v>
      </c>
      <c r="D40" s="34">
        <f>SUM(D34:D39)</f>
        <v>6156</v>
      </c>
    </row>
    <row r="41" spans="1:4" ht="15" customHeight="1">
      <c r="A41" s="30" t="s">
        <v>28</v>
      </c>
      <c r="B41" s="90">
        <v>0</v>
      </c>
      <c r="C41" s="61">
        <f t="shared" si="0"/>
        <v>0</v>
      </c>
      <c r="D41" s="61">
        <v>0</v>
      </c>
    </row>
    <row r="42" spans="1:4" ht="15" customHeight="1">
      <c r="A42" s="30" t="s">
        <v>29</v>
      </c>
      <c r="B42" s="91">
        <v>11299</v>
      </c>
      <c r="C42" s="61">
        <f>D42-B42</f>
        <v>3239</v>
      </c>
      <c r="D42" s="61">
        <v>14538</v>
      </c>
    </row>
    <row r="43" spans="1:4" ht="15" customHeight="1">
      <c r="A43" s="29" t="s">
        <v>30</v>
      </c>
      <c r="B43" s="34">
        <f>SUM(B41:B42)</f>
        <v>11299</v>
      </c>
      <c r="C43" s="62">
        <f t="shared" si="0"/>
        <v>3239</v>
      </c>
      <c r="D43" s="34">
        <f>SUM(D41:D42)</f>
        <v>14538</v>
      </c>
    </row>
    <row r="44" spans="1:4" ht="15" customHeight="1">
      <c r="A44" s="32" t="s">
        <v>31</v>
      </c>
      <c r="B44" s="38">
        <f>B33+B40+B43</f>
        <v>81828</v>
      </c>
      <c r="C44" s="38">
        <f>C33+C40+C43</f>
        <v>3144</v>
      </c>
      <c r="D44" s="38">
        <f>D33+D40+D43</f>
        <v>84972</v>
      </c>
    </row>
    <row r="45" spans="1:4" ht="15" customHeight="1">
      <c r="A45" s="32" t="s">
        <v>253</v>
      </c>
      <c r="B45" s="38">
        <v>0</v>
      </c>
      <c r="C45" s="38">
        <f>D45-B45</f>
        <v>1568</v>
      </c>
      <c r="D45" s="38">
        <v>1568</v>
      </c>
    </row>
    <row r="46" spans="1:4" s="5" customFormat="1" ht="74.25" customHeight="1">
      <c r="A46" s="115"/>
      <c r="B46" s="116"/>
      <c r="C46" s="116"/>
      <c r="D46" s="116"/>
    </row>
    <row r="47" spans="1:4" s="95" customFormat="1" ht="15" customHeight="1">
      <c r="A47" s="30" t="s">
        <v>33</v>
      </c>
      <c r="B47" s="37">
        <v>3024</v>
      </c>
      <c r="C47" s="61">
        <f t="shared" si="0"/>
        <v>63</v>
      </c>
      <c r="D47" s="61">
        <v>3087</v>
      </c>
    </row>
    <row r="48" spans="1:4" ht="15" customHeight="1">
      <c r="A48" s="33" t="s">
        <v>32</v>
      </c>
      <c r="B48" s="37">
        <v>1284</v>
      </c>
      <c r="C48" s="61">
        <f t="shared" si="0"/>
        <v>430</v>
      </c>
      <c r="D48" s="61">
        <v>1714</v>
      </c>
    </row>
    <row r="49" spans="1:4" ht="15" customHeight="1">
      <c r="A49" s="30" t="s">
        <v>34</v>
      </c>
      <c r="B49" s="37">
        <v>1924</v>
      </c>
      <c r="C49" s="61">
        <f t="shared" si="0"/>
        <v>1603</v>
      </c>
      <c r="D49" s="61">
        <v>3527</v>
      </c>
    </row>
    <row r="50" spans="1:4" ht="15" customHeight="1">
      <c r="A50" s="33" t="s">
        <v>35</v>
      </c>
      <c r="B50" s="37">
        <v>5690</v>
      </c>
      <c r="C50" s="61">
        <f t="shared" si="0"/>
        <v>255</v>
      </c>
      <c r="D50" s="61">
        <v>5945</v>
      </c>
    </row>
    <row r="51" spans="1:4" ht="15" customHeight="1">
      <c r="A51" s="33" t="s">
        <v>148</v>
      </c>
      <c r="B51" s="37">
        <v>11647</v>
      </c>
      <c r="C51" s="61">
        <f t="shared" si="0"/>
        <v>90</v>
      </c>
      <c r="D51" s="61">
        <v>11737</v>
      </c>
    </row>
    <row r="52" spans="1:4" ht="15" customHeight="1">
      <c r="A52" s="29" t="s">
        <v>71</v>
      </c>
      <c r="B52" s="35">
        <f>SUM(B47:B51)</f>
        <v>23569</v>
      </c>
      <c r="C52" s="35">
        <f>SUM(C47:C51)</f>
        <v>2441</v>
      </c>
      <c r="D52" s="35">
        <f>SUM(D47:D51)</f>
        <v>26010</v>
      </c>
    </row>
    <row r="53" spans="1:4" ht="31.5" customHeight="1">
      <c r="A53" s="30" t="s">
        <v>149</v>
      </c>
      <c r="B53" s="36">
        <v>20958</v>
      </c>
      <c r="C53" s="114">
        <f t="shared" si="0"/>
        <v>0</v>
      </c>
      <c r="D53" s="36">
        <v>20958</v>
      </c>
    </row>
    <row r="54" spans="1:4" ht="15" customHeight="1">
      <c r="A54" s="29" t="s">
        <v>72</v>
      </c>
      <c r="B54" s="35">
        <f>SUM(B53:B53)</f>
        <v>20958</v>
      </c>
      <c r="C54" s="35">
        <f>SUM(C53:C53)</f>
        <v>0</v>
      </c>
      <c r="D54" s="35">
        <f>SUM(D53:D53)</f>
        <v>20958</v>
      </c>
    </row>
    <row r="55" spans="1:4" ht="15" customHeight="1">
      <c r="A55" s="31" t="s">
        <v>73</v>
      </c>
      <c r="B55" s="38">
        <f>B54+B52</f>
        <v>44527</v>
      </c>
      <c r="C55" s="38">
        <f>C54+C52</f>
        <v>2441</v>
      </c>
      <c r="D55" s="38">
        <f>D52+D54</f>
        <v>46968</v>
      </c>
    </row>
    <row r="56" spans="1:4" s="26" customFormat="1" ht="17.25" customHeight="1">
      <c r="A56" s="27" t="s">
        <v>36</v>
      </c>
      <c r="B56" s="24">
        <f>B44+B55</f>
        <v>126355</v>
      </c>
      <c r="C56" s="24">
        <f>C44+C55</f>
        <v>5585</v>
      </c>
      <c r="D56" s="24">
        <f>D44+D55+D45</f>
        <v>133508</v>
      </c>
    </row>
    <row r="57" spans="1:4" ht="15" customHeight="1">
      <c r="A57" s="29" t="s">
        <v>37</v>
      </c>
      <c r="B57" s="34">
        <v>0</v>
      </c>
      <c r="C57" s="62">
        <f t="shared" si="0"/>
        <v>0</v>
      </c>
      <c r="D57" s="62">
        <v>0</v>
      </c>
    </row>
    <row r="58" spans="1:4" ht="15" customHeight="1">
      <c r="A58" s="30" t="s">
        <v>110</v>
      </c>
      <c r="B58" s="37">
        <v>2338</v>
      </c>
      <c r="C58" s="61">
        <f t="shared" si="0"/>
        <v>0</v>
      </c>
      <c r="D58" s="61">
        <v>2338</v>
      </c>
    </row>
    <row r="59" spans="1:4" ht="15" customHeight="1">
      <c r="A59" s="29" t="s">
        <v>111</v>
      </c>
      <c r="B59" s="35">
        <f>B58</f>
        <v>2338</v>
      </c>
      <c r="C59" s="61">
        <f aca="true" t="shared" si="1" ref="C59:C68">D59-B59</f>
        <v>0</v>
      </c>
      <c r="D59" s="34">
        <f>SUM(D58)</f>
        <v>2338</v>
      </c>
    </row>
    <row r="60" spans="1:4" ht="15" customHeight="1">
      <c r="A60" s="30" t="s">
        <v>12</v>
      </c>
      <c r="B60" s="36">
        <v>0</v>
      </c>
      <c r="C60" s="61">
        <f t="shared" si="1"/>
        <v>0</v>
      </c>
      <c r="D60" s="61">
        <v>0</v>
      </c>
    </row>
    <row r="61" spans="1:4" ht="15" customHeight="1">
      <c r="A61" s="29" t="s">
        <v>74</v>
      </c>
      <c r="B61" s="35">
        <f>SUM(B60:B60)</f>
        <v>0</v>
      </c>
      <c r="C61" s="35">
        <f>SUM(C60:C60)</f>
        <v>0</v>
      </c>
      <c r="D61" s="35">
        <f>SUM(D60:D60)</f>
        <v>0</v>
      </c>
    </row>
    <row r="62" spans="1:4" ht="18" customHeight="1">
      <c r="A62" s="27" t="s">
        <v>38</v>
      </c>
      <c r="B62" s="24">
        <f>B57+B59+B61</f>
        <v>2338</v>
      </c>
      <c r="C62" s="24">
        <f>C61+C59+C57</f>
        <v>0</v>
      </c>
      <c r="D62" s="24">
        <f>D61+D59+D57</f>
        <v>2338</v>
      </c>
    </row>
    <row r="63" spans="1:4" s="26" customFormat="1" ht="18" customHeight="1">
      <c r="A63" s="27" t="s">
        <v>39</v>
      </c>
      <c r="B63" s="24">
        <v>94</v>
      </c>
      <c r="C63" s="61">
        <f t="shared" si="1"/>
        <v>0</v>
      </c>
      <c r="D63" s="24">
        <v>94</v>
      </c>
    </row>
    <row r="64" spans="1:4" ht="15" customHeight="1">
      <c r="A64" s="30" t="s">
        <v>40</v>
      </c>
      <c r="B64" s="61">
        <v>14403</v>
      </c>
      <c r="C64" s="61">
        <f t="shared" si="1"/>
        <v>2582</v>
      </c>
      <c r="D64" s="61">
        <v>16985</v>
      </c>
    </row>
    <row r="65" spans="1:4" ht="15" customHeight="1">
      <c r="A65" s="30" t="s">
        <v>41</v>
      </c>
      <c r="B65" s="61">
        <v>11704</v>
      </c>
      <c r="C65" s="61">
        <f t="shared" si="1"/>
        <v>-1702</v>
      </c>
      <c r="D65" s="61">
        <v>10002</v>
      </c>
    </row>
    <row r="66" spans="1:4" ht="17.25" customHeight="1">
      <c r="A66" s="27" t="s">
        <v>42</v>
      </c>
      <c r="B66" s="25">
        <f>SUM(B64:B65)</f>
        <v>26107</v>
      </c>
      <c r="C66" s="65">
        <f t="shared" si="1"/>
        <v>880</v>
      </c>
      <c r="D66" s="24">
        <f>SUM(D64:D65)</f>
        <v>26987</v>
      </c>
    </row>
    <row r="67" spans="1:4" ht="15" customHeight="1">
      <c r="A67" s="30" t="s">
        <v>43</v>
      </c>
      <c r="B67" s="36">
        <v>6877</v>
      </c>
      <c r="C67" s="61">
        <f t="shared" si="1"/>
        <v>0</v>
      </c>
      <c r="D67" s="61">
        <v>6877</v>
      </c>
    </row>
    <row r="68" spans="1:4" ht="16.5" customHeight="1">
      <c r="A68" s="27" t="s">
        <v>44</v>
      </c>
      <c r="B68" s="25">
        <f>B67</f>
        <v>6877</v>
      </c>
      <c r="C68" s="61">
        <f t="shared" si="1"/>
        <v>0</v>
      </c>
      <c r="D68" s="24">
        <f>SUM(D67)</f>
        <v>6877</v>
      </c>
    </row>
    <row r="69" spans="1:4" ht="18.75" customHeight="1">
      <c r="A69" s="27" t="s">
        <v>45</v>
      </c>
      <c r="B69" s="24">
        <f>B30+B56+B62+B63+B66+B68</f>
        <v>214734</v>
      </c>
      <c r="C69" s="24">
        <f>C30+C56+C62+C63+C66+C68+C45</f>
        <v>8093</v>
      </c>
      <c r="D69" s="24">
        <f>D30+D56+D62+D63+D66+D68</f>
        <v>222827</v>
      </c>
    </row>
    <row r="70" spans="1:3" ht="15" customHeight="1">
      <c r="A70" s="5"/>
      <c r="B70" s="92"/>
      <c r="C70" s="93"/>
    </row>
    <row r="71" spans="1:3" ht="15" customHeight="1">
      <c r="A71" s="5"/>
      <c r="C71" s="137"/>
    </row>
    <row r="72" spans="1:3" ht="15" customHeight="1">
      <c r="A72" s="5"/>
      <c r="C72" s="5"/>
    </row>
    <row r="73" spans="1:3" ht="15" customHeight="1">
      <c r="A73" s="5"/>
      <c r="C73" s="5"/>
    </row>
    <row r="74" ht="15" customHeight="1">
      <c r="B74" s="6"/>
    </row>
    <row r="75" ht="15" customHeight="1">
      <c r="B75" s="6"/>
    </row>
    <row r="76" ht="15" customHeight="1">
      <c r="B76" s="6"/>
    </row>
    <row r="77" ht="15" customHeight="1">
      <c r="B77" s="6"/>
    </row>
    <row r="78" ht="15" customHeight="1">
      <c r="B78" s="6"/>
    </row>
    <row r="79" ht="15" customHeight="1">
      <c r="B79" s="6"/>
    </row>
    <row r="80" ht="15" customHeight="1">
      <c r="B80" s="6"/>
    </row>
    <row r="81" ht="15" customHeight="1">
      <c r="B81" s="6"/>
    </row>
    <row r="82" ht="15" customHeight="1">
      <c r="B82" s="6"/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</sheetData>
  <sheetProtection/>
  <mergeCells count="1">
    <mergeCell ref="A1:E1"/>
  </mergeCells>
  <printOptions horizontalCentered="1"/>
  <pageMargins left="0.1968503937007874" right="0.1968503937007874" top="0.5905511811023623" bottom="0.5905511811023623" header="0" footer="0"/>
  <pageSetup horizontalDpi="240" verticalDpi="24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8.00390625" style="0" customWidth="1"/>
    <col min="2" max="3" width="13.7109375" style="0" customWidth="1"/>
    <col min="4" max="4" width="13.7109375" style="5" customWidth="1"/>
  </cols>
  <sheetData>
    <row r="1" spans="1:5" ht="49.5" customHeight="1">
      <c r="A1" s="152" t="s">
        <v>273</v>
      </c>
      <c r="B1" s="152"/>
      <c r="C1" s="152"/>
      <c r="D1" s="152"/>
      <c r="E1" s="152"/>
    </row>
    <row r="2" spans="1:4" s="5" customFormat="1" ht="30" customHeight="1">
      <c r="A2" s="42"/>
      <c r="B2" s="42"/>
      <c r="D2" s="51" t="s">
        <v>119</v>
      </c>
    </row>
    <row r="3" spans="1:11" s="5" customFormat="1" ht="38.25">
      <c r="A3" s="1" t="s">
        <v>0</v>
      </c>
      <c r="B3" s="7" t="s">
        <v>146</v>
      </c>
      <c r="C3" s="7" t="s">
        <v>115</v>
      </c>
      <c r="D3" s="7" t="s">
        <v>147</v>
      </c>
      <c r="E3" s="45"/>
      <c r="F3" s="45"/>
      <c r="G3" s="45"/>
      <c r="H3" s="45"/>
      <c r="I3" s="45"/>
      <c r="J3" s="45"/>
      <c r="K3" s="45"/>
    </row>
    <row r="4" spans="1:4" ht="15.75">
      <c r="A4" s="43" t="s">
        <v>46</v>
      </c>
      <c r="B4" s="68">
        <v>62371</v>
      </c>
      <c r="C4" s="61">
        <f>D4-B4</f>
        <v>2804</v>
      </c>
      <c r="D4" s="69">
        <v>65175</v>
      </c>
    </row>
    <row r="5" spans="1:4" ht="15.75">
      <c r="A5" s="40" t="s">
        <v>47</v>
      </c>
      <c r="B5" s="69">
        <v>8202</v>
      </c>
      <c r="C5" s="61">
        <f aca="true" t="shared" si="0" ref="C5:C42">D5-B5</f>
        <v>50</v>
      </c>
      <c r="D5" s="69">
        <v>8252</v>
      </c>
    </row>
    <row r="6" spans="1:4" ht="15.75">
      <c r="A6" s="40" t="s">
        <v>76</v>
      </c>
      <c r="B6" s="69">
        <v>2322</v>
      </c>
      <c r="C6" s="61">
        <f t="shared" si="0"/>
        <v>0</v>
      </c>
      <c r="D6" s="69">
        <v>2322</v>
      </c>
    </row>
    <row r="7" spans="1:4" ht="15.75">
      <c r="A7" s="40" t="s">
        <v>77</v>
      </c>
      <c r="B7" s="69">
        <v>3846</v>
      </c>
      <c r="C7" s="61">
        <f t="shared" si="0"/>
        <v>0</v>
      </c>
      <c r="D7" s="61">
        <v>3846</v>
      </c>
    </row>
    <row r="8" spans="1:4" ht="15.75">
      <c r="A8" s="44" t="s">
        <v>62</v>
      </c>
      <c r="B8" s="69">
        <v>2767</v>
      </c>
      <c r="C8" s="61">
        <f t="shared" si="0"/>
        <v>0</v>
      </c>
      <c r="D8" s="61">
        <v>2767</v>
      </c>
    </row>
    <row r="9" spans="1:4" ht="15.75">
      <c r="A9" s="31" t="s">
        <v>78</v>
      </c>
      <c r="B9" s="39">
        <f>SUM(B4:B8)</f>
        <v>79508</v>
      </c>
      <c r="C9" s="63">
        <f t="shared" si="0"/>
        <v>2854</v>
      </c>
      <c r="D9" s="39">
        <f>SUM(D4:D8)</f>
        <v>82362</v>
      </c>
    </row>
    <row r="10" spans="1:4" ht="15.75">
      <c r="A10" s="30" t="s">
        <v>51</v>
      </c>
      <c r="B10" s="37">
        <v>20481</v>
      </c>
      <c r="C10" s="61">
        <f t="shared" si="0"/>
        <v>843</v>
      </c>
      <c r="D10" s="37">
        <v>21324</v>
      </c>
    </row>
    <row r="11" spans="1:4" ht="15.75">
      <c r="A11" s="30" t="s">
        <v>53</v>
      </c>
      <c r="B11" s="37">
        <v>112</v>
      </c>
      <c r="C11" s="61">
        <f t="shared" si="0"/>
        <v>10</v>
      </c>
      <c r="D11" s="37">
        <v>122</v>
      </c>
    </row>
    <row r="12" spans="1:4" ht="15.75">
      <c r="A12" s="30" t="s">
        <v>54</v>
      </c>
      <c r="B12" s="37">
        <v>205</v>
      </c>
      <c r="C12" s="61">
        <f t="shared" si="0"/>
        <v>0</v>
      </c>
      <c r="D12" s="37">
        <v>205</v>
      </c>
    </row>
    <row r="13" spans="1:4" ht="15.75">
      <c r="A13" s="31" t="s">
        <v>79</v>
      </c>
      <c r="B13" s="39">
        <f>SUM(B10:B12)</f>
        <v>20798</v>
      </c>
      <c r="C13" s="63">
        <f t="shared" si="0"/>
        <v>853</v>
      </c>
      <c r="D13" s="39">
        <f>SUM(D10:D12)</f>
        <v>21651</v>
      </c>
    </row>
    <row r="14" spans="1:4" ht="15.75">
      <c r="A14" s="30" t="s">
        <v>56</v>
      </c>
      <c r="B14" s="37">
        <v>8514</v>
      </c>
      <c r="C14" s="61">
        <f t="shared" si="0"/>
        <v>436</v>
      </c>
      <c r="D14" s="37">
        <v>8950</v>
      </c>
    </row>
    <row r="15" spans="1:4" ht="15.75">
      <c r="A15" s="30" t="s">
        <v>80</v>
      </c>
      <c r="B15" s="37">
        <v>586</v>
      </c>
      <c r="C15" s="61">
        <f t="shared" si="0"/>
        <v>0</v>
      </c>
      <c r="D15" s="37">
        <v>586</v>
      </c>
    </row>
    <row r="16" spans="1:4" ht="15.75">
      <c r="A16" s="30" t="s">
        <v>81</v>
      </c>
      <c r="B16" s="37">
        <v>1300</v>
      </c>
      <c r="C16" s="61">
        <f t="shared" si="0"/>
        <v>0</v>
      </c>
      <c r="D16" s="37">
        <v>1300</v>
      </c>
    </row>
    <row r="17" spans="1:4" ht="15.75">
      <c r="A17" s="30" t="s">
        <v>82</v>
      </c>
      <c r="B17" s="37">
        <v>19022</v>
      </c>
      <c r="C17" s="61">
        <f t="shared" si="0"/>
        <v>240</v>
      </c>
      <c r="D17" s="37">
        <v>19262</v>
      </c>
    </row>
    <row r="18" spans="1:4" ht="15.75">
      <c r="A18" s="30" t="s">
        <v>83</v>
      </c>
      <c r="B18" s="37">
        <v>770</v>
      </c>
      <c r="C18" s="61">
        <f t="shared" si="0"/>
        <v>0</v>
      </c>
      <c r="D18" s="37">
        <v>770</v>
      </c>
    </row>
    <row r="19" spans="1:4" ht="15.75">
      <c r="A19" s="30" t="s">
        <v>84</v>
      </c>
      <c r="B19" s="70">
        <v>7639</v>
      </c>
      <c r="C19" s="61">
        <f t="shared" si="0"/>
        <v>156</v>
      </c>
      <c r="D19" s="70">
        <v>7795</v>
      </c>
    </row>
    <row r="20" spans="1:4" ht="15.75">
      <c r="A20" s="30" t="s">
        <v>85</v>
      </c>
      <c r="B20" s="37">
        <v>604</v>
      </c>
      <c r="C20" s="61">
        <f t="shared" si="0"/>
        <v>80</v>
      </c>
      <c r="D20" s="37">
        <v>684</v>
      </c>
    </row>
    <row r="21" spans="1:4" ht="15.75">
      <c r="A21" s="30" t="s">
        <v>86</v>
      </c>
      <c r="B21" s="37">
        <v>627</v>
      </c>
      <c r="C21" s="61">
        <f t="shared" si="0"/>
        <v>0</v>
      </c>
      <c r="D21" s="37">
        <v>627</v>
      </c>
    </row>
    <row r="22" spans="1:4" ht="15.75">
      <c r="A22" s="30" t="s">
        <v>87</v>
      </c>
      <c r="B22" s="37">
        <v>1389</v>
      </c>
      <c r="C22" s="61">
        <f t="shared" si="0"/>
        <v>0</v>
      </c>
      <c r="D22" s="37">
        <v>1389</v>
      </c>
    </row>
    <row r="23" spans="1:4" ht="15.75">
      <c r="A23" s="30" t="s">
        <v>88</v>
      </c>
      <c r="B23" s="37">
        <v>136</v>
      </c>
      <c r="C23" s="61">
        <f t="shared" si="0"/>
        <v>0</v>
      </c>
      <c r="D23" s="37">
        <v>136</v>
      </c>
    </row>
    <row r="24" spans="1:4" ht="15.75">
      <c r="A24" s="30" t="s">
        <v>89</v>
      </c>
      <c r="B24" s="37">
        <v>0</v>
      </c>
      <c r="C24" s="61">
        <f t="shared" si="0"/>
        <v>273</v>
      </c>
      <c r="D24" s="37">
        <v>273</v>
      </c>
    </row>
    <row r="25" spans="1:4" ht="15.75">
      <c r="A25" s="31" t="s">
        <v>90</v>
      </c>
      <c r="B25" s="39">
        <f>SUM(B14:B24)</f>
        <v>40587</v>
      </c>
      <c r="C25" s="63">
        <f t="shared" si="0"/>
        <v>1185</v>
      </c>
      <c r="D25" s="39">
        <f>SUM(D14:D24)</f>
        <v>41772</v>
      </c>
    </row>
    <row r="26" spans="1:4" ht="15.75">
      <c r="A26" s="30" t="s">
        <v>91</v>
      </c>
      <c r="B26" s="37">
        <v>512</v>
      </c>
      <c r="C26" s="61">
        <f t="shared" si="0"/>
        <v>1334</v>
      </c>
      <c r="D26" s="37">
        <v>1846</v>
      </c>
    </row>
    <row r="27" spans="1:4" ht="15.75">
      <c r="A27" s="30" t="s">
        <v>92</v>
      </c>
      <c r="B27" s="37">
        <v>2000</v>
      </c>
      <c r="C27" s="61">
        <f t="shared" si="0"/>
        <v>0</v>
      </c>
      <c r="D27" s="37">
        <v>2000</v>
      </c>
    </row>
    <row r="28" spans="1:4" ht="15.75">
      <c r="A28" s="30" t="s">
        <v>153</v>
      </c>
      <c r="B28" s="37">
        <v>0</v>
      </c>
      <c r="C28" s="61">
        <f t="shared" si="0"/>
        <v>0</v>
      </c>
      <c r="D28" s="37">
        <v>0</v>
      </c>
    </row>
    <row r="29" spans="1:4" ht="15.75" customHeight="1">
      <c r="A29" s="41" t="s">
        <v>140</v>
      </c>
      <c r="B29" s="37">
        <v>21928</v>
      </c>
      <c r="C29" s="61">
        <f t="shared" si="0"/>
        <v>0</v>
      </c>
      <c r="D29" s="37">
        <v>21928</v>
      </c>
    </row>
    <row r="30" spans="1:4" ht="15.75" customHeight="1">
      <c r="A30" s="41" t="s">
        <v>93</v>
      </c>
      <c r="B30" s="37">
        <v>1335</v>
      </c>
      <c r="C30" s="61">
        <f t="shared" si="0"/>
        <v>0</v>
      </c>
      <c r="D30" s="37">
        <v>1335</v>
      </c>
    </row>
    <row r="31" spans="1:4" ht="15.75" customHeight="1">
      <c r="A31" s="30" t="s">
        <v>94</v>
      </c>
      <c r="B31" s="37">
        <v>9217</v>
      </c>
      <c r="C31" s="61">
        <f t="shared" si="0"/>
        <v>1631</v>
      </c>
      <c r="D31" s="37">
        <v>10848</v>
      </c>
    </row>
    <row r="32" spans="1:4" ht="15.75">
      <c r="A32" s="101" t="s">
        <v>150</v>
      </c>
      <c r="B32" s="37">
        <v>369</v>
      </c>
      <c r="C32" s="61">
        <f t="shared" si="0"/>
        <v>0</v>
      </c>
      <c r="D32" s="37">
        <v>369</v>
      </c>
    </row>
    <row r="33" spans="1:4" ht="15.75" customHeight="1">
      <c r="A33" s="31" t="s">
        <v>95</v>
      </c>
      <c r="B33" s="39">
        <f>SUM(B26:B32)</f>
        <v>35361</v>
      </c>
      <c r="C33" s="63">
        <f t="shared" si="0"/>
        <v>2965</v>
      </c>
      <c r="D33" s="39">
        <f>SUM(D26:D32)</f>
        <v>38326</v>
      </c>
    </row>
    <row r="34" spans="1:4" ht="15.75">
      <c r="A34" s="30" t="s">
        <v>64</v>
      </c>
      <c r="B34" s="37">
        <v>2204</v>
      </c>
      <c r="C34" s="61">
        <f t="shared" si="0"/>
        <v>189</v>
      </c>
      <c r="D34" s="37">
        <v>2393</v>
      </c>
    </row>
    <row r="35" spans="1:4" ht="15.75">
      <c r="A35" s="30" t="s">
        <v>97</v>
      </c>
      <c r="B35" s="37">
        <v>551</v>
      </c>
      <c r="C35" s="61">
        <f t="shared" si="0"/>
        <v>47</v>
      </c>
      <c r="D35" s="37">
        <v>598</v>
      </c>
    </row>
    <row r="36" spans="1:4" ht="15.75">
      <c r="A36" s="30" t="s">
        <v>96</v>
      </c>
      <c r="B36" s="37">
        <v>25996</v>
      </c>
      <c r="C36" s="61">
        <f>D36-B36</f>
        <v>0</v>
      </c>
      <c r="D36" s="37">
        <v>25996</v>
      </c>
    </row>
    <row r="37" spans="1:4" ht="15.75">
      <c r="A37" s="30" t="s">
        <v>151</v>
      </c>
      <c r="B37" s="37">
        <v>6499</v>
      </c>
      <c r="C37" s="61">
        <f>D37-B37</f>
        <v>0</v>
      </c>
      <c r="D37" s="37">
        <v>6499</v>
      </c>
    </row>
    <row r="38" spans="1:4" ht="15.75">
      <c r="A38" s="30" t="s">
        <v>98</v>
      </c>
      <c r="B38" s="37">
        <v>300</v>
      </c>
      <c r="C38" s="61">
        <f t="shared" si="0"/>
        <v>0</v>
      </c>
      <c r="D38" s="37">
        <v>300</v>
      </c>
    </row>
    <row r="39" spans="1:4" ht="15.75">
      <c r="A39" s="30" t="s">
        <v>114</v>
      </c>
      <c r="B39" s="37">
        <v>2269</v>
      </c>
      <c r="C39" s="61">
        <f t="shared" si="0"/>
        <v>0</v>
      </c>
      <c r="D39" s="37">
        <v>2269</v>
      </c>
    </row>
    <row r="40" spans="1:4" ht="15.75">
      <c r="A40" s="30" t="s">
        <v>109</v>
      </c>
      <c r="B40" s="37">
        <v>192</v>
      </c>
      <c r="C40" s="61">
        <f t="shared" si="0"/>
        <v>0</v>
      </c>
      <c r="D40" s="37">
        <v>192</v>
      </c>
    </row>
    <row r="41" spans="1:4" ht="15.75">
      <c r="A41" s="30" t="s">
        <v>99</v>
      </c>
      <c r="B41" s="37">
        <v>469</v>
      </c>
      <c r="C41" s="61">
        <f t="shared" si="0"/>
        <v>0</v>
      </c>
      <c r="D41" s="37">
        <v>469</v>
      </c>
    </row>
    <row r="42" spans="1:4" ht="15.75">
      <c r="A42" s="31" t="s">
        <v>100</v>
      </c>
      <c r="B42" s="39">
        <f>SUM(B34:B41)</f>
        <v>38480</v>
      </c>
      <c r="C42" s="63">
        <f t="shared" si="0"/>
        <v>236</v>
      </c>
      <c r="D42" s="39">
        <f>SUM(D34:D41)</f>
        <v>38716</v>
      </c>
    </row>
    <row r="43" spans="1:4" ht="18.75">
      <c r="A43" s="27" t="s">
        <v>101</v>
      </c>
      <c r="B43" s="25">
        <f>B42+B33+B25+B13+B9</f>
        <v>214734</v>
      </c>
      <c r="C43" s="25">
        <f>C42+C33+C25+C13+C9</f>
        <v>8093</v>
      </c>
      <c r="D43" s="25">
        <f>D42+D33+D25+D13+D9</f>
        <v>222827</v>
      </c>
    </row>
    <row r="44" spans="2:3" ht="15.75">
      <c r="B44" s="17"/>
      <c r="C44" s="5"/>
    </row>
    <row r="45" ht="15.75">
      <c r="B45" s="12"/>
    </row>
    <row r="46" ht="18.75">
      <c r="B46" s="18"/>
    </row>
  </sheetData>
  <sheetProtection/>
  <mergeCells count="1">
    <mergeCell ref="A1:E1"/>
  </mergeCells>
  <printOptions horizontalCentered="1"/>
  <pageMargins left="0.1968503937007874" right="0.1968503937007874" top="0.1968503937007874" bottom="0.1968503937007874" header="0.5118110236220472" footer="0.5118110236220472"/>
  <pageSetup horizontalDpi="240" verticalDpi="24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Y83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43.57421875" style="0" customWidth="1"/>
    <col min="2" max="2" width="15.7109375" style="0" customWidth="1"/>
    <col min="3" max="3" width="14.00390625" style="0" customWidth="1"/>
    <col min="4" max="5" width="15.7109375" style="0" customWidth="1"/>
    <col min="6" max="6" width="13.140625" style="0" customWidth="1"/>
    <col min="7" max="7" width="15.7109375" style="0" customWidth="1"/>
  </cols>
  <sheetData>
    <row r="2" spans="1:7" s="60" customFormat="1" ht="18.75">
      <c r="A2" s="155" t="s">
        <v>274</v>
      </c>
      <c r="B2" s="155"/>
      <c r="C2" s="155"/>
      <c r="D2" s="155"/>
      <c r="E2" s="155"/>
      <c r="F2" s="155"/>
      <c r="G2" s="155"/>
    </row>
    <row r="3" spans="5:7" ht="14.25" customHeight="1">
      <c r="E3" s="19" t="s">
        <v>102</v>
      </c>
      <c r="F3" s="19"/>
      <c r="G3" s="156" t="s">
        <v>118</v>
      </c>
    </row>
    <row r="4" spans="1:7" ht="15.75">
      <c r="A4" s="20" t="s">
        <v>103</v>
      </c>
      <c r="G4" s="157"/>
    </row>
    <row r="5" spans="1:7" ht="12.75">
      <c r="A5" s="21"/>
      <c r="B5" s="153" t="s">
        <v>104</v>
      </c>
      <c r="C5" s="153"/>
      <c r="D5" s="153"/>
      <c r="E5" s="154" t="s">
        <v>105</v>
      </c>
      <c r="F5" s="154"/>
      <c r="G5" s="154"/>
    </row>
    <row r="6" spans="1:7" ht="24.75" customHeight="1">
      <c r="A6" s="22"/>
      <c r="B6" s="47" t="s">
        <v>154</v>
      </c>
      <c r="C6" s="47" t="s">
        <v>115</v>
      </c>
      <c r="D6" s="7" t="s">
        <v>147</v>
      </c>
      <c r="E6" s="47" t="s">
        <v>154</v>
      </c>
      <c r="F6" s="47" t="s">
        <v>115</v>
      </c>
      <c r="G6" s="7" t="s">
        <v>147</v>
      </c>
    </row>
    <row r="7" spans="1:7" ht="15" customHeight="1">
      <c r="A7" s="102" t="s">
        <v>155</v>
      </c>
      <c r="B7" s="104">
        <f>'[1]Bevétel részletes'!C45</f>
        <v>20958</v>
      </c>
      <c r="C7" s="100">
        <f>D7-B7</f>
        <v>0</v>
      </c>
      <c r="D7" s="23">
        <v>20958</v>
      </c>
      <c r="E7" s="108">
        <v>23287</v>
      </c>
      <c r="F7" s="100">
        <f>G7-E7</f>
        <v>0</v>
      </c>
      <c r="G7" s="23">
        <v>23287</v>
      </c>
    </row>
    <row r="8" spans="1:7" ht="15" customHeight="1">
      <c r="A8" s="102" t="s">
        <v>156</v>
      </c>
      <c r="B8" s="104">
        <f>'[1]Bevétel részletes'!D45</f>
        <v>0</v>
      </c>
      <c r="C8" s="100">
        <f aca="true" t="shared" si="0" ref="C8:C71">D8-B8</f>
        <v>0</v>
      </c>
      <c r="D8" s="23">
        <v>0</v>
      </c>
      <c r="E8" s="104">
        <v>1000</v>
      </c>
      <c r="F8" s="100">
        <f aca="true" t="shared" si="1" ref="F8:F71">G8-E8</f>
        <v>0</v>
      </c>
      <c r="G8" s="23">
        <v>1000</v>
      </c>
    </row>
    <row r="9" spans="1:7" ht="15" customHeight="1">
      <c r="A9" s="102" t="s">
        <v>65</v>
      </c>
      <c r="B9" s="104">
        <f>'[1]Bevétel részletes'!E45</f>
        <v>687.5</v>
      </c>
      <c r="C9" s="100">
        <v>0</v>
      </c>
      <c r="D9" s="23">
        <v>688</v>
      </c>
      <c r="E9" s="104">
        <v>6237</v>
      </c>
      <c r="F9" s="100">
        <f t="shared" si="1"/>
        <v>0</v>
      </c>
      <c r="G9" s="23">
        <v>6237</v>
      </c>
    </row>
    <row r="10" spans="1:7" ht="15" customHeight="1">
      <c r="A10" s="102" t="s">
        <v>157</v>
      </c>
      <c r="B10" s="104">
        <f>'[1]Bevétel részletes'!F45</f>
        <v>561.25</v>
      </c>
      <c r="C10" s="100">
        <f t="shared" si="0"/>
        <v>-0.25</v>
      </c>
      <c r="D10" s="23">
        <v>561</v>
      </c>
      <c r="E10" s="104">
        <v>2837</v>
      </c>
      <c r="F10" s="100">
        <f t="shared" si="1"/>
        <v>0</v>
      </c>
      <c r="G10" s="23">
        <v>2837</v>
      </c>
    </row>
    <row r="11" spans="1:7" ht="15" customHeight="1">
      <c r="A11" s="102" t="s">
        <v>66</v>
      </c>
      <c r="B11" s="104">
        <f>'[1]Bevétel részletes'!G45</f>
        <v>377.5</v>
      </c>
      <c r="C11" s="100">
        <v>0</v>
      </c>
      <c r="D11" s="23">
        <v>378</v>
      </c>
      <c r="E11" s="104">
        <v>1250</v>
      </c>
      <c r="F11" s="100">
        <f t="shared" si="1"/>
        <v>0</v>
      </c>
      <c r="G11" s="23">
        <v>1250</v>
      </c>
    </row>
    <row r="12" spans="1:7" ht="15" customHeight="1" hidden="1">
      <c r="A12" s="102" t="s">
        <v>158</v>
      </c>
      <c r="B12" s="104">
        <f>'[1]Bevétel részletes'!I45</f>
        <v>0</v>
      </c>
      <c r="C12" s="100">
        <f t="shared" si="0"/>
        <v>0</v>
      </c>
      <c r="D12" s="23"/>
      <c r="E12" s="104">
        <v>0</v>
      </c>
      <c r="F12" s="100">
        <f t="shared" si="1"/>
        <v>0</v>
      </c>
      <c r="G12" s="23"/>
    </row>
    <row r="13" spans="1:7" ht="15" customHeight="1">
      <c r="A13" s="102" t="s">
        <v>159</v>
      </c>
      <c r="B13" s="104">
        <f>'[1]Bevétel részletes'!J45</f>
        <v>60</v>
      </c>
      <c r="C13" s="100">
        <f t="shared" si="0"/>
        <v>0</v>
      </c>
      <c r="D13" s="23">
        <v>60</v>
      </c>
      <c r="E13" s="104">
        <v>635</v>
      </c>
      <c r="F13" s="100">
        <f t="shared" si="1"/>
        <v>0</v>
      </c>
      <c r="G13" s="23">
        <v>635</v>
      </c>
    </row>
    <row r="14" spans="1:7" ht="15" customHeight="1">
      <c r="A14" s="102" t="s">
        <v>160</v>
      </c>
      <c r="B14" s="104">
        <v>2613</v>
      </c>
      <c r="C14" s="100">
        <f t="shared" si="0"/>
        <v>0</v>
      </c>
      <c r="D14" s="23">
        <v>2613</v>
      </c>
      <c r="E14" s="104">
        <v>2660.75</v>
      </c>
      <c r="F14" s="100">
        <f t="shared" si="1"/>
        <v>0.25</v>
      </c>
      <c r="G14" s="23">
        <v>2661</v>
      </c>
    </row>
    <row r="15" spans="1:7" ht="15" customHeight="1">
      <c r="A15" s="102" t="s">
        <v>161</v>
      </c>
      <c r="B15" s="104">
        <f>'[1]Bevétel részletes'!M45</f>
        <v>0</v>
      </c>
      <c r="C15" s="100">
        <f t="shared" si="0"/>
        <v>0</v>
      </c>
      <c r="D15" s="23">
        <v>0</v>
      </c>
      <c r="E15" s="104">
        <v>1566</v>
      </c>
      <c r="F15" s="100">
        <f t="shared" si="1"/>
        <v>0</v>
      </c>
      <c r="G15" s="23">
        <v>1566</v>
      </c>
    </row>
    <row r="16" spans="1:7" ht="15" customHeight="1">
      <c r="A16" s="102" t="s">
        <v>162</v>
      </c>
      <c r="B16" s="104">
        <f>'[1]Bevétel részletes'!O45</f>
        <v>0</v>
      </c>
      <c r="C16" s="100">
        <f t="shared" si="0"/>
        <v>0</v>
      </c>
      <c r="D16" s="23">
        <v>0</v>
      </c>
      <c r="E16" s="104">
        <v>1393.75</v>
      </c>
      <c r="F16" s="100">
        <f t="shared" si="1"/>
        <v>0.25</v>
      </c>
      <c r="G16" s="23">
        <v>1394</v>
      </c>
    </row>
    <row r="17" spans="1:7" ht="15" customHeight="1">
      <c r="A17" s="102" t="s">
        <v>163</v>
      </c>
      <c r="B17" s="104">
        <f>'[1]Bevétel részletes'!P45</f>
        <v>0</v>
      </c>
      <c r="C17" s="100">
        <f t="shared" si="0"/>
        <v>0</v>
      </c>
      <c r="D17" s="23">
        <v>0</v>
      </c>
      <c r="E17" s="104">
        <v>513</v>
      </c>
      <c r="F17" s="100">
        <f t="shared" si="1"/>
        <v>0</v>
      </c>
      <c r="G17" s="23">
        <v>513</v>
      </c>
    </row>
    <row r="18" spans="1:7" ht="15" customHeight="1">
      <c r="A18" s="102" t="s">
        <v>164</v>
      </c>
      <c r="B18" s="104">
        <v>23858</v>
      </c>
      <c r="C18" s="100">
        <f t="shared" si="0"/>
        <v>1920</v>
      </c>
      <c r="D18" s="23">
        <v>25778</v>
      </c>
      <c r="E18" s="104">
        <v>17481</v>
      </c>
      <c r="F18" s="100">
        <f t="shared" si="1"/>
        <v>1762</v>
      </c>
      <c r="G18" s="23">
        <v>19243</v>
      </c>
    </row>
    <row r="19" spans="1:7" ht="15" customHeight="1">
      <c r="A19" s="102" t="s">
        <v>165</v>
      </c>
      <c r="B19" s="104">
        <f>'[1]Bevétel részletes'!R45</f>
        <v>0</v>
      </c>
      <c r="C19" s="100">
        <f t="shared" si="0"/>
        <v>820</v>
      </c>
      <c r="D19" s="23">
        <v>820</v>
      </c>
      <c r="E19" s="104">
        <v>810</v>
      </c>
      <c r="F19" s="100">
        <f t="shared" si="1"/>
        <v>10</v>
      </c>
      <c r="G19" s="23">
        <v>820</v>
      </c>
    </row>
    <row r="20" spans="1:7" ht="15" customHeight="1" hidden="1">
      <c r="A20" s="102" t="s">
        <v>166</v>
      </c>
      <c r="B20" s="104"/>
      <c r="C20" s="100">
        <f t="shared" si="0"/>
        <v>0</v>
      </c>
      <c r="D20" s="23"/>
      <c r="E20" s="104"/>
      <c r="F20" s="100">
        <f t="shared" si="1"/>
        <v>0</v>
      </c>
      <c r="G20" s="23"/>
    </row>
    <row r="21" spans="1:7" ht="15" customHeight="1">
      <c r="A21" s="102" t="s">
        <v>167</v>
      </c>
      <c r="B21" s="104">
        <f>'[1]Bevétel részletes'!S45</f>
        <v>14208</v>
      </c>
      <c r="C21" s="100">
        <f t="shared" si="0"/>
        <v>0</v>
      </c>
      <c r="D21" s="23">
        <v>14208</v>
      </c>
      <c r="E21" s="104">
        <v>0</v>
      </c>
      <c r="F21" s="100">
        <f t="shared" si="1"/>
        <v>0</v>
      </c>
      <c r="G21" s="23">
        <v>0</v>
      </c>
    </row>
    <row r="22" spans="1:7" ht="15" customHeight="1" hidden="1">
      <c r="A22" s="102" t="s">
        <v>168</v>
      </c>
      <c r="B22" s="104">
        <f>'[1]Bevétel részletes'!L45</f>
        <v>0</v>
      </c>
      <c r="C22" s="100">
        <f t="shared" si="0"/>
        <v>0</v>
      </c>
      <c r="D22" s="23"/>
      <c r="E22" s="104">
        <v>0</v>
      </c>
      <c r="F22" s="100">
        <f t="shared" si="1"/>
        <v>0</v>
      </c>
      <c r="G22" s="23"/>
    </row>
    <row r="23" spans="1:7" ht="15" customHeight="1">
      <c r="A23" s="102" t="s">
        <v>67</v>
      </c>
      <c r="B23" s="104">
        <f>'[1]Bevétel részletes'!V45</f>
        <v>0</v>
      </c>
      <c r="C23" s="100">
        <f t="shared" si="0"/>
        <v>0</v>
      </c>
      <c r="D23" s="23">
        <v>0</v>
      </c>
      <c r="E23" s="104">
        <v>2278.75</v>
      </c>
      <c r="F23" s="100">
        <f t="shared" si="1"/>
        <v>0.25</v>
      </c>
      <c r="G23" s="23">
        <v>2279</v>
      </c>
    </row>
    <row r="24" spans="1:7" ht="15" customHeight="1">
      <c r="A24" s="102" t="s">
        <v>169</v>
      </c>
      <c r="B24" s="104">
        <f>'[1]Bevétel részletes'!W45</f>
        <v>125</v>
      </c>
      <c r="C24" s="100">
        <f t="shared" si="0"/>
        <v>0</v>
      </c>
      <c r="D24" s="23">
        <v>125</v>
      </c>
      <c r="E24" s="104">
        <v>2057</v>
      </c>
      <c r="F24" s="100">
        <f t="shared" si="1"/>
        <v>0</v>
      </c>
      <c r="G24" s="23">
        <v>2057</v>
      </c>
    </row>
    <row r="25" spans="1:7" ht="15" customHeight="1">
      <c r="A25" s="102" t="s">
        <v>170</v>
      </c>
      <c r="B25" s="104">
        <v>116034</v>
      </c>
      <c r="C25" s="100">
        <f t="shared" si="0"/>
        <v>2065</v>
      </c>
      <c r="D25" s="23">
        <v>118099</v>
      </c>
      <c r="E25" s="104">
        <v>0</v>
      </c>
      <c r="F25" s="100">
        <f t="shared" si="1"/>
        <v>0</v>
      </c>
      <c r="G25" s="23">
        <v>0</v>
      </c>
    </row>
    <row r="26" spans="1:7" ht="15" customHeight="1">
      <c r="A26" s="102" t="s">
        <v>68</v>
      </c>
      <c r="B26" s="104">
        <f>'[1]Bevétel részletes'!Z45</f>
        <v>25837</v>
      </c>
      <c r="C26" s="100">
        <f t="shared" si="0"/>
        <v>1150</v>
      </c>
      <c r="D26" s="23">
        <v>26987</v>
      </c>
      <c r="E26" s="104">
        <v>605</v>
      </c>
      <c r="F26" s="100">
        <f t="shared" si="1"/>
        <v>0</v>
      </c>
      <c r="G26" s="23">
        <v>605</v>
      </c>
    </row>
    <row r="27" spans="1:7" ht="15" customHeight="1">
      <c r="A27" s="102" t="s">
        <v>171</v>
      </c>
      <c r="B27" s="104">
        <f>'[1]Bevétel részletes'!AA45</f>
        <v>0</v>
      </c>
      <c r="C27" s="100">
        <f t="shared" si="0"/>
        <v>0</v>
      </c>
      <c r="D27" s="23">
        <v>0</v>
      </c>
      <c r="E27" s="104">
        <v>21928</v>
      </c>
      <c r="F27" s="100">
        <f t="shared" si="1"/>
        <v>0</v>
      </c>
      <c r="G27" s="23">
        <v>21928</v>
      </c>
    </row>
    <row r="28" spans="1:7" ht="15" customHeight="1" hidden="1">
      <c r="A28" s="102" t="s">
        <v>172</v>
      </c>
      <c r="B28" s="104"/>
      <c r="C28" s="100">
        <f t="shared" si="0"/>
        <v>0</v>
      </c>
      <c r="D28" s="23"/>
      <c r="E28" s="104">
        <v>0</v>
      </c>
      <c r="F28" s="100">
        <f t="shared" si="1"/>
        <v>0</v>
      </c>
      <c r="G28" s="23"/>
    </row>
    <row r="29" spans="1:7" ht="15" customHeight="1" hidden="1">
      <c r="A29" s="102" t="s">
        <v>173</v>
      </c>
      <c r="B29" s="104">
        <f>'[1]Bevétel részletes'!AB45</f>
        <v>0</v>
      </c>
      <c r="C29" s="100">
        <f t="shared" si="0"/>
        <v>0</v>
      </c>
      <c r="D29" s="23"/>
      <c r="E29" s="104">
        <v>0</v>
      </c>
      <c r="F29" s="100">
        <f t="shared" si="1"/>
        <v>0</v>
      </c>
      <c r="G29" s="23"/>
    </row>
    <row r="30" spans="1:7" ht="15" customHeight="1" hidden="1">
      <c r="A30" s="102" t="s">
        <v>174</v>
      </c>
      <c r="B30" s="104">
        <f>'[1]Bevétel részletes'!AC45</f>
        <v>0</v>
      </c>
      <c r="C30" s="100">
        <f t="shared" si="0"/>
        <v>0</v>
      </c>
      <c r="D30" s="23"/>
      <c r="E30" s="104">
        <v>0</v>
      </c>
      <c r="F30" s="100">
        <f t="shared" si="1"/>
        <v>0</v>
      </c>
      <c r="G30" s="23"/>
    </row>
    <row r="31" spans="1:7" ht="15" customHeight="1" hidden="1">
      <c r="A31" s="102" t="s">
        <v>175</v>
      </c>
      <c r="B31" s="104">
        <f>'[1]Bevétel részletes'!AE45</f>
        <v>0</v>
      </c>
      <c r="C31" s="100">
        <f t="shared" si="0"/>
        <v>0</v>
      </c>
      <c r="D31" s="23"/>
      <c r="E31" s="104">
        <v>0</v>
      </c>
      <c r="F31" s="100">
        <f t="shared" si="1"/>
        <v>0</v>
      </c>
      <c r="G31" s="23"/>
    </row>
    <row r="32" spans="1:7" ht="15" customHeight="1">
      <c r="A32" s="102" t="s">
        <v>176</v>
      </c>
      <c r="B32" s="104">
        <f>'[1]Bevétel részletes'!AF45</f>
        <v>0</v>
      </c>
      <c r="C32" s="100">
        <f t="shared" si="0"/>
        <v>0</v>
      </c>
      <c r="D32" s="23">
        <v>0</v>
      </c>
      <c r="E32" s="104">
        <v>21809</v>
      </c>
      <c r="F32" s="100">
        <f t="shared" si="1"/>
        <v>0</v>
      </c>
      <c r="G32" s="23">
        <v>21809</v>
      </c>
    </row>
    <row r="33" spans="1:7" ht="15" customHeight="1" hidden="1">
      <c r="A33" s="102" t="s">
        <v>177</v>
      </c>
      <c r="B33" s="104">
        <f>'[1]Bevétel részletes'!AG45</f>
        <v>0</v>
      </c>
      <c r="C33" s="100">
        <f t="shared" si="0"/>
        <v>0</v>
      </c>
      <c r="D33" s="23"/>
      <c r="E33" s="104">
        <v>0</v>
      </c>
      <c r="F33" s="100">
        <f t="shared" si="1"/>
        <v>0</v>
      </c>
      <c r="G33" s="23"/>
    </row>
    <row r="34" spans="1:129" s="46" customFormat="1" ht="15" customHeight="1">
      <c r="A34" s="102" t="s">
        <v>178</v>
      </c>
      <c r="B34" s="104">
        <v>0</v>
      </c>
      <c r="C34" s="100">
        <f t="shared" si="0"/>
        <v>0</v>
      </c>
      <c r="D34" s="23">
        <v>0</v>
      </c>
      <c r="E34" s="104">
        <v>448.31</v>
      </c>
      <c r="F34" s="100">
        <f t="shared" si="1"/>
        <v>-0.3100000000000023</v>
      </c>
      <c r="G34" s="48">
        <v>448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</row>
    <row r="35" spans="1:7" ht="15" customHeight="1">
      <c r="A35" s="102" t="s">
        <v>179</v>
      </c>
      <c r="B35" s="104">
        <f>'[1]Bevétel részletes'!AI45</f>
        <v>0</v>
      </c>
      <c r="C35" s="100">
        <f t="shared" si="0"/>
        <v>0</v>
      </c>
      <c r="D35" s="52">
        <v>0</v>
      </c>
      <c r="E35" s="104">
        <v>9493</v>
      </c>
      <c r="F35" s="100">
        <f t="shared" si="1"/>
        <v>0</v>
      </c>
      <c r="G35" s="52">
        <v>9493</v>
      </c>
    </row>
    <row r="36" spans="1:7" ht="15" customHeight="1">
      <c r="A36" s="102" t="s">
        <v>180</v>
      </c>
      <c r="B36" s="104">
        <f>'[1]Bevétel részletes'!AJ45</f>
        <v>0</v>
      </c>
      <c r="C36" s="100">
        <f t="shared" si="0"/>
        <v>0</v>
      </c>
      <c r="D36" s="106">
        <v>0</v>
      </c>
      <c r="E36" s="104">
        <v>20156</v>
      </c>
      <c r="F36" s="100">
        <f t="shared" si="1"/>
        <v>700</v>
      </c>
      <c r="G36" s="52">
        <v>20856</v>
      </c>
    </row>
    <row r="37" spans="1:7" ht="15" customHeight="1" hidden="1">
      <c r="A37" s="102" t="s">
        <v>222</v>
      </c>
      <c r="B37" s="104">
        <f>'[1]Bevétel részletes'!AK45</f>
        <v>0</v>
      </c>
      <c r="C37" s="100">
        <f t="shared" si="0"/>
        <v>0</v>
      </c>
      <c r="D37" s="49"/>
      <c r="E37" s="104">
        <v>0</v>
      </c>
      <c r="F37" s="100">
        <f t="shared" si="1"/>
        <v>0</v>
      </c>
      <c r="G37" s="49"/>
    </row>
    <row r="38" spans="1:7" ht="15" customHeight="1">
      <c r="A38" s="102" t="s">
        <v>223</v>
      </c>
      <c r="B38" s="104">
        <f>'[1]Bevétel részletes'!AL45</f>
        <v>0</v>
      </c>
      <c r="C38" s="100">
        <f t="shared" si="0"/>
        <v>0</v>
      </c>
      <c r="D38" s="107">
        <v>0</v>
      </c>
      <c r="E38" s="104">
        <v>1948</v>
      </c>
      <c r="F38" s="100">
        <f t="shared" si="1"/>
        <v>0</v>
      </c>
      <c r="G38" s="52">
        <v>1948</v>
      </c>
    </row>
    <row r="39" spans="1:7" ht="15" customHeight="1">
      <c r="A39" s="102" t="s">
        <v>181</v>
      </c>
      <c r="B39" s="104">
        <f>'[1]Bevétel részletes'!AM45</f>
        <v>0</v>
      </c>
      <c r="C39" s="100">
        <f t="shared" si="0"/>
        <v>0</v>
      </c>
      <c r="D39" s="107">
        <v>0</v>
      </c>
      <c r="E39" s="104">
        <v>28266</v>
      </c>
      <c r="F39" s="100">
        <f t="shared" si="1"/>
        <v>300</v>
      </c>
      <c r="G39" s="52">
        <v>28566</v>
      </c>
    </row>
    <row r="40" spans="1:7" ht="15" customHeight="1" hidden="1">
      <c r="A40" s="102" t="s">
        <v>182</v>
      </c>
      <c r="B40" s="104">
        <f>'[1]Bevétel részletes'!AN45</f>
        <v>0</v>
      </c>
      <c r="C40" s="100">
        <f t="shared" si="0"/>
        <v>0</v>
      </c>
      <c r="D40" s="107"/>
      <c r="E40" s="104">
        <v>0</v>
      </c>
      <c r="F40" s="100">
        <f t="shared" si="1"/>
        <v>0</v>
      </c>
      <c r="G40" s="52"/>
    </row>
    <row r="41" spans="1:7" ht="15" customHeight="1">
      <c r="A41" s="102" t="s">
        <v>224</v>
      </c>
      <c r="B41" s="104">
        <f>'[1]Bevétel részletes'!AO45</f>
        <v>0</v>
      </c>
      <c r="C41" s="100">
        <f t="shared" si="0"/>
        <v>60</v>
      </c>
      <c r="D41" s="107">
        <v>60</v>
      </c>
      <c r="E41" s="104">
        <v>3427</v>
      </c>
      <c r="F41" s="100">
        <f t="shared" si="1"/>
        <v>60</v>
      </c>
      <c r="G41" s="52">
        <v>3487</v>
      </c>
    </row>
    <row r="42" spans="1:7" ht="15" customHeight="1">
      <c r="A42" s="102" t="s">
        <v>183</v>
      </c>
      <c r="B42" s="104">
        <f>'[1]Bevétel részletes'!AR45</f>
        <v>0</v>
      </c>
      <c r="C42" s="100">
        <f t="shared" si="0"/>
        <v>0</v>
      </c>
      <c r="D42" s="107">
        <v>0</v>
      </c>
      <c r="E42" s="104">
        <v>2506</v>
      </c>
      <c r="F42" s="100">
        <f t="shared" si="1"/>
        <v>0</v>
      </c>
      <c r="G42" s="52">
        <v>2506</v>
      </c>
    </row>
    <row r="43" spans="1:7" ht="15" customHeight="1">
      <c r="A43" s="102" t="s">
        <v>184</v>
      </c>
      <c r="B43" s="104">
        <v>0</v>
      </c>
      <c r="C43" s="100">
        <f t="shared" si="0"/>
        <v>0</v>
      </c>
      <c r="D43" s="107">
        <v>0</v>
      </c>
      <c r="E43" s="104">
        <v>5765</v>
      </c>
      <c r="F43" s="100">
        <f t="shared" si="1"/>
        <v>0</v>
      </c>
      <c r="G43" s="52">
        <v>5765</v>
      </c>
    </row>
    <row r="44" spans="1:7" ht="15" customHeight="1">
      <c r="A44" s="102" t="s">
        <v>185</v>
      </c>
      <c r="B44" s="104">
        <f>'[1]Bevétel részletes'!AV45</f>
        <v>0</v>
      </c>
      <c r="C44" s="100">
        <f t="shared" si="0"/>
        <v>0</v>
      </c>
      <c r="D44" s="107">
        <v>0</v>
      </c>
      <c r="E44" s="104">
        <v>200</v>
      </c>
      <c r="F44" s="100">
        <f t="shared" si="1"/>
        <v>0</v>
      </c>
      <c r="G44" s="52">
        <v>200</v>
      </c>
    </row>
    <row r="45" spans="1:7" ht="15" customHeight="1">
      <c r="A45" s="102" t="s">
        <v>186</v>
      </c>
      <c r="B45" s="104">
        <f>'[1]Bevétel részletes'!AW45</f>
        <v>0</v>
      </c>
      <c r="C45" s="100">
        <f t="shared" si="0"/>
        <v>0</v>
      </c>
      <c r="D45" s="107">
        <v>0</v>
      </c>
      <c r="E45" s="104">
        <v>1264</v>
      </c>
      <c r="F45" s="100">
        <f t="shared" si="1"/>
        <v>0</v>
      </c>
      <c r="G45" s="52">
        <v>1264</v>
      </c>
    </row>
    <row r="46" spans="1:7" ht="15" customHeight="1">
      <c r="A46" s="102" t="s">
        <v>187</v>
      </c>
      <c r="B46" s="104">
        <f>'[1]Bevétel részletes'!AX45</f>
        <v>0</v>
      </c>
      <c r="C46" s="100">
        <f t="shared" si="0"/>
        <v>0</v>
      </c>
      <c r="D46" s="107">
        <v>0</v>
      </c>
      <c r="E46" s="104">
        <v>71</v>
      </c>
      <c r="F46" s="100">
        <f t="shared" si="1"/>
        <v>0</v>
      </c>
      <c r="G46" s="52">
        <v>71</v>
      </c>
    </row>
    <row r="47" spans="1:7" ht="15" customHeight="1">
      <c r="A47" s="102" t="s">
        <v>188</v>
      </c>
      <c r="B47" s="104">
        <f>'[1]Bevétel részletes'!AY45</f>
        <v>3124</v>
      </c>
      <c r="C47" s="100">
        <f t="shared" si="0"/>
        <v>63</v>
      </c>
      <c r="D47" s="107">
        <v>3187</v>
      </c>
      <c r="E47" s="104">
        <v>3363</v>
      </c>
      <c r="F47" s="100">
        <f t="shared" si="1"/>
        <v>0</v>
      </c>
      <c r="G47" s="52">
        <v>3363</v>
      </c>
    </row>
    <row r="48" spans="1:7" ht="15" customHeight="1" hidden="1">
      <c r="A48" s="102" t="s">
        <v>189</v>
      </c>
      <c r="B48" s="104">
        <f>'[1]Bevétel részletes'!AZ45</f>
        <v>0</v>
      </c>
      <c r="C48" s="100">
        <f t="shared" si="0"/>
        <v>0</v>
      </c>
      <c r="D48" s="107"/>
      <c r="E48" s="104">
        <v>0</v>
      </c>
      <c r="F48" s="100">
        <f t="shared" si="1"/>
        <v>0</v>
      </c>
      <c r="G48" s="52"/>
    </row>
    <row r="49" spans="1:7" ht="15" customHeight="1">
      <c r="A49" s="102" t="s">
        <v>190</v>
      </c>
      <c r="B49" s="104">
        <f>'[1]Bevétel részletes'!BA45</f>
        <v>0</v>
      </c>
      <c r="C49" s="100">
        <f t="shared" si="0"/>
        <v>0</v>
      </c>
      <c r="D49" s="107">
        <v>0</v>
      </c>
      <c r="E49" s="104">
        <v>3774</v>
      </c>
      <c r="F49" s="100">
        <f t="shared" si="1"/>
        <v>784</v>
      </c>
      <c r="G49" s="52">
        <v>4558</v>
      </c>
    </row>
    <row r="50" spans="1:7" ht="15" customHeight="1" hidden="1">
      <c r="A50" s="102" t="s">
        <v>191</v>
      </c>
      <c r="B50" s="104">
        <f>'[1]Bevétel részletes'!BC45</f>
        <v>0</v>
      </c>
      <c r="C50" s="100">
        <f t="shared" si="0"/>
        <v>0</v>
      </c>
      <c r="D50" s="107"/>
      <c r="E50" s="104">
        <v>0</v>
      </c>
      <c r="F50" s="100">
        <f t="shared" si="1"/>
        <v>0</v>
      </c>
      <c r="G50" s="52"/>
    </row>
    <row r="51" spans="1:7" ht="15" customHeight="1">
      <c r="A51" s="102" t="s">
        <v>192</v>
      </c>
      <c r="B51" s="104">
        <f>'[1]Bevétel részletes'!BD45</f>
        <v>0</v>
      </c>
      <c r="C51" s="100">
        <f t="shared" si="0"/>
        <v>0</v>
      </c>
      <c r="D51" s="107">
        <v>0</v>
      </c>
      <c r="E51" s="104">
        <v>1224</v>
      </c>
      <c r="F51" s="100">
        <f t="shared" si="1"/>
        <v>112</v>
      </c>
      <c r="G51" s="52">
        <v>1336</v>
      </c>
    </row>
    <row r="52" spans="1:7" ht="15" customHeight="1" hidden="1">
      <c r="A52" s="102" t="s">
        <v>193</v>
      </c>
      <c r="B52" s="104">
        <f>'[1]Bevétel részletes'!BE45</f>
        <v>0</v>
      </c>
      <c r="C52" s="100">
        <f t="shared" si="0"/>
        <v>0</v>
      </c>
      <c r="D52" s="107"/>
      <c r="E52" s="104">
        <v>0</v>
      </c>
      <c r="F52" s="100">
        <f t="shared" si="1"/>
        <v>0</v>
      </c>
      <c r="G52" s="52"/>
    </row>
    <row r="53" spans="1:7" ht="15" customHeight="1">
      <c r="A53" s="102" t="s">
        <v>194</v>
      </c>
      <c r="B53" s="104">
        <f>'[1]Bevétel részletes'!BF45</f>
        <v>0</v>
      </c>
      <c r="C53" s="100">
        <f t="shared" si="0"/>
        <v>0</v>
      </c>
      <c r="D53" s="107">
        <v>0</v>
      </c>
      <c r="E53" s="104">
        <v>1622</v>
      </c>
      <c r="F53" s="100">
        <f t="shared" si="1"/>
        <v>386</v>
      </c>
      <c r="G53" s="52">
        <v>2008</v>
      </c>
    </row>
    <row r="54" spans="1:7" ht="15" customHeight="1">
      <c r="A54" s="102" t="s">
        <v>195</v>
      </c>
      <c r="B54" s="104">
        <f>'[1]Bevétel részletes'!BG45</f>
        <v>0</v>
      </c>
      <c r="C54" s="100">
        <f t="shared" si="0"/>
        <v>0</v>
      </c>
      <c r="D54" s="107">
        <v>0</v>
      </c>
      <c r="E54" s="104">
        <v>344</v>
      </c>
      <c r="F54" s="100">
        <f t="shared" si="1"/>
        <v>0</v>
      </c>
      <c r="G54" s="52">
        <v>344</v>
      </c>
    </row>
    <row r="55" spans="1:7" ht="15" customHeight="1">
      <c r="A55" s="102" t="s">
        <v>196</v>
      </c>
      <c r="B55" s="104">
        <v>435</v>
      </c>
      <c r="C55" s="100">
        <f t="shared" si="0"/>
        <v>412</v>
      </c>
      <c r="D55" s="107">
        <v>847</v>
      </c>
      <c r="E55" s="104">
        <v>435</v>
      </c>
      <c r="F55" s="100">
        <f t="shared" si="1"/>
        <v>412</v>
      </c>
      <c r="G55" s="52">
        <v>847</v>
      </c>
    </row>
    <row r="56" spans="1:7" ht="15" customHeight="1" hidden="1">
      <c r="A56" s="102" t="s">
        <v>197</v>
      </c>
      <c r="B56" s="104">
        <f>'[1]Bevétel részletes'!BI45</f>
        <v>0</v>
      </c>
      <c r="C56" s="100">
        <f t="shared" si="0"/>
        <v>0</v>
      </c>
      <c r="D56" s="107"/>
      <c r="E56" s="104">
        <v>0</v>
      </c>
      <c r="F56" s="100">
        <f t="shared" si="1"/>
        <v>0</v>
      </c>
      <c r="G56" s="52"/>
    </row>
    <row r="57" spans="1:7" ht="15" customHeight="1">
      <c r="A57" s="102" t="s">
        <v>139</v>
      </c>
      <c r="B57" s="104">
        <f>'[1]Bevétel részletes'!BJ45</f>
        <v>0</v>
      </c>
      <c r="C57" s="100">
        <f t="shared" si="0"/>
        <v>0</v>
      </c>
      <c r="D57" s="107">
        <v>0</v>
      </c>
      <c r="E57" s="104">
        <v>10</v>
      </c>
      <c r="F57" s="100">
        <f t="shared" si="1"/>
        <v>10</v>
      </c>
      <c r="G57" s="52">
        <v>20</v>
      </c>
    </row>
    <row r="58" spans="1:7" ht="15" customHeight="1">
      <c r="A58" s="102" t="s">
        <v>198</v>
      </c>
      <c r="B58" s="104">
        <f>'[1]Bevétel részletes'!BK45</f>
        <v>0</v>
      </c>
      <c r="C58" s="100">
        <f t="shared" si="0"/>
        <v>0</v>
      </c>
      <c r="D58" s="107">
        <v>0</v>
      </c>
      <c r="E58" s="104">
        <v>150</v>
      </c>
      <c r="F58" s="100">
        <f t="shared" si="1"/>
        <v>0</v>
      </c>
      <c r="G58" s="52">
        <v>150</v>
      </c>
    </row>
    <row r="59" spans="1:7" ht="15" customHeight="1">
      <c r="A59" s="102" t="s">
        <v>199</v>
      </c>
      <c r="B59" s="104">
        <f>'[1]Bevétel részletes'!BL45</f>
        <v>0</v>
      </c>
      <c r="C59" s="100">
        <f t="shared" si="0"/>
        <v>0</v>
      </c>
      <c r="D59" s="107">
        <v>0</v>
      </c>
      <c r="E59" s="104">
        <v>300</v>
      </c>
      <c r="F59" s="100">
        <f t="shared" si="1"/>
        <v>0</v>
      </c>
      <c r="G59" s="52">
        <v>300</v>
      </c>
    </row>
    <row r="60" spans="1:7" ht="15" customHeight="1">
      <c r="A60" s="102" t="s">
        <v>200</v>
      </c>
      <c r="B60" s="104">
        <f>'[1]Bevétel részletes'!BM45</f>
        <v>0</v>
      </c>
      <c r="C60" s="100">
        <f t="shared" si="0"/>
        <v>0</v>
      </c>
      <c r="D60" s="107">
        <v>0</v>
      </c>
      <c r="E60" s="104">
        <v>120</v>
      </c>
      <c r="F60" s="100">
        <f t="shared" si="1"/>
        <v>0</v>
      </c>
      <c r="G60" s="52">
        <v>120</v>
      </c>
    </row>
    <row r="61" spans="1:7" ht="15" customHeight="1">
      <c r="A61" s="102" t="s">
        <v>201</v>
      </c>
      <c r="B61" s="104">
        <f>'[1]Bevétel részletes'!BN45</f>
        <v>0</v>
      </c>
      <c r="C61" s="100">
        <f t="shared" si="0"/>
        <v>0</v>
      </c>
      <c r="D61" s="107">
        <v>0</v>
      </c>
      <c r="E61" s="104">
        <v>75</v>
      </c>
      <c r="F61" s="100">
        <f t="shared" si="1"/>
        <v>0</v>
      </c>
      <c r="G61" s="52">
        <v>75</v>
      </c>
    </row>
    <row r="62" spans="1:7" ht="15" customHeight="1">
      <c r="A62" s="102" t="s">
        <v>202</v>
      </c>
      <c r="B62" s="104">
        <v>39</v>
      </c>
      <c r="C62" s="100">
        <f t="shared" si="0"/>
        <v>0</v>
      </c>
      <c r="D62" s="107">
        <v>39</v>
      </c>
      <c r="E62" s="104">
        <v>39</v>
      </c>
      <c r="F62" s="100">
        <f t="shared" si="1"/>
        <v>0</v>
      </c>
      <c r="G62" s="52">
        <v>39</v>
      </c>
    </row>
    <row r="63" spans="1:7" ht="15" customHeight="1">
      <c r="A63" s="102" t="s">
        <v>203</v>
      </c>
      <c r="B63" s="104">
        <f>'[1]Bevétel részletes'!BP45</f>
        <v>0</v>
      </c>
      <c r="C63" s="100">
        <f t="shared" si="0"/>
        <v>0</v>
      </c>
      <c r="D63" s="107">
        <v>0</v>
      </c>
      <c r="E63" s="104">
        <v>1162</v>
      </c>
      <c r="F63" s="100">
        <f t="shared" si="1"/>
        <v>0</v>
      </c>
      <c r="G63" s="52">
        <v>1162</v>
      </c>
    </row>
    <row r="64" spans="1:7" ht="15" customHeight="1">
      <c r="A64" s="102" t="s">
        <v>204</v>
      </c>
      <c r="B64" s="104">
        <f>'[1]Bevétel részletes'!BQ45</f>
        <v>0</v>
      </c>
      <c r="C64" s="100">
        <f t="shared" si="0"/>
        <v>0</v>
      </c>
      <c r="D64" s="107">
        <v>0</v>
      </c>
      <c r="E64" s="104">
        <v>50</v>
      </c>
      <c r="F64" s="100">
        <f t="shared" si="1"/>
        <v>0</v>
      </c>
      <c r="G64" s="52">
        <v>50</v>
      </c>
    </row>
    <row r="65" spans="1:7" ht="15" customHeight="1">
      <c r="A65" s="102" t="s">
        <v>205</v>
      </c>
      <c r="B65" s="104">
        <f>'[1]Bevétel részletes'!BR45</f>
        <v>0</v>
      </c>
      <c r="C65" s="100">
        <f t="shared" si="0"/>
        <v>0</v>
      </c>
      <c r="D65" s="107">
        <v>0</v>
      </c>
      <c r="E65" s="104">
        <v>300</v>
      </c>
      <c r="F65" s="100">
        <f t="shared" si="1"/>
        <v>0</v>
      </c>
      <c r="G65" s="52">
        <v>300</v>
      </c>
    </row>
    <row r="66" spans="1:7" ht="15" customHeight="1">
      <c r="A66" s="102" t="s">
        <v>206</v>
      </c>
      <c r="B66" s="104">
        <f>'[1]Bevétel részletes'!BS45</f>
        <v>117</v>
      </c>
      <c r="C66" s="100">
        <f t="shared" si="0"/>
        <v>0</v>
      </c>
      <c r="D66" s="107">
        <v>117</v>
      </c>
      <c r="E66" s="104">
        <v>0</v>
      </c>
      <c r="F66" s="100">
        <f t="shared" si="1"/>
        <v>0</v>
      </c>
      <c r="G66" s="52">
        <v>0</v>
      </c>
    </row>
    <row r="67" spans="1:7" ht="15" customHeight="1">
      <c r="A67" s="102" t="s">
        <v>207</v>
      </c>
      <c r="B67" s="104">
        <f>'[1]Bevétel részletes'!BT45</f>
        <v>1753.75</v>
      </c>
      <c r="C67" s="100">
        <f t="shared" si="0"/>
        <v>0.25</v>
      </c>
      <c r="D67" s="107">
        <v>1754</v>
      </c>
      <c r="E67" s="104">
        <v>1250</v>
      </c>
      <c r="F67" s="100">
        <f t="shared" si="1"/>
        <v>0</v>
      </c>
      <c r="G67" s="52">
        <v>1250</v>
      </c>
    </row>
    <row r="68" spans="1:7" ht="15" customHeight="1">
      <c r="A68" s="102" t="s">
        <v>208</v>
      </c>
      <c r="B68" s="104">
        <f>'[1]Bevétel részletes'!BU45</f>
        <v>960</v>
      </c>
      <c r="C68" s="100">
        <f t="shared" si="0"/>
        <v>0</v>
      </c>
      <c r="D68" s="107">
        <v>960</v>
      </c>
      <c r="E68" s="104">
        <v>1463.91</v>
      </c>
      <c r="F68" s="100">
        <f t="shared" si="1"/>
        <v>0.08999999999991815</v>
      </c>
      <c r="G68" s="52">
        <v>1464</v>
      </c>
    </row>
    <row r="69" spans="1:7" ht="15" customHeight="1">
      <c r="A69" s="102" t="s">
        <v>113</v>
      </c>
      <c r="B69" s="104">
        <f>'[1]Bevétel részletes'!BV45</f>
        <v>822</v>
      </c>
      <c r="C69" s="100">
        <f t="shared" si="0"/>
        <v>0</v>
      </c>
      <c r="D69" s="107">
        <v>822</v>
      </c>
      <c r="E69" s="104">
        <v>512</v>
      </c>
      <c r="F69" s="100">
        <f t="shared" si="1"/>
        <v>0</v>
      </c>
      <c r="G69" s="52">
        <v>512</v>
      </c>
    </row>
    <row r="70" spans="1:7" ht="15" customHeight="1">
      <c r="A70" s="102" t="s">
        <v>209</v>
      </c>
      <c r="B70" s="104">
        <f>'[1]Bevétel részletes'!BW45</f>
        <v>94</v>
      </c>
      <c r="C70" s="100">
        <f t="shared" si="0"/>
        <v>0</v>
      </c>
      <c r="D70" s="107">
        <v>94</v>
      </c>
      <c r="E70" s="104">
        <v>300</v>
      </c>
      <c r="F70" s="100">
        <f t="shared" si="1"/>
        <v>0</v>
      </c>
      <c r="G70" s="52">
        <v>300</v>
      </c>
    </row>
    <row r="71" spans="1:7" ht="15" customHeight="1">
      <c r="A71" s="102" t="s">
        <v>210</v>
      </c>
      <c r="B71" s="104">
        <f>'[1]Bevétel részletes'!BX45</f>
        <v>0</v>
      </c>
      <c r="C71" s="100">
        <f t="shared" si="0"/>
        <v>0</v>
      </c>
      <c r="D71" s="107">
        <v>0</v>
      </c>
      <c r="E71" s="104">
        <v>2000</v>
      </c>
      <c r="F71" s="100">
        <f t="shared" si="1"/>
        <v>0</v>
      </c>
      <c r="G71" s="52">
        <v>2000</v>
      </c>
    </row>
    <row r="72" spans="1:7" ht="15" customHeight="1" hidden="1">
      <c r="A72" s="102" t="s">
        <v>211</v>
      </c>
      <c r="B72" s="104">
        <f>'[1]Bevétel részletes'!BY45</f>
        <v>0</v>
      </c>
      <c r="C72" s="100">
        <f aca="true" t="shared" si="2" ref="C72:C82">D72-B72</f>
        <v>0</v>
      </c>
      <c r="D72" s="107"/>
      <c r="E72" s="104">
        <v>0</v>
      </c>
      <c r="F72" s="100">
        <f aca="true" t="shared" si="3" ref="F72:F83">G72-E72</f>
        <v>0</v>
      </c>
      <c r="G72" s="52"/>
    </row>
    <row r="73" spans="1:7" ht="15" customHeight="1">
      <c r="A73" s="102" t="s">
        <v>212</v>
      </c>
      <c r="B73" s="104">
        <f>'[1]Bevétel részletes'!BZ45</f>
        <v>0</v>
      </c>
      <c r="C73" s="100">
        <f t="shared" si="2"/>
        <v>0</v>
      </c>
      <c r="D73" s="107">
        <v>0</v>
      </c>
      <c r="E73" s="104">
        <v>6651</v>
      </c>
      <c r="F73" s="100">
        <f t="shared" si="3"/>
        <v>1954</v>
      </c>
      <c r="G73" s="52">
        <v>8605</v>
      </c>
    </row>
    <row r="74" spans="1:7" ht="15" customHeight="1">
      <c r="A74" s="102" t="s">
        <v>213</v>
      </c>
      <c r="B74" s="104">
        <v>1924</v>
      </c>
      <c r="C74" s="100">
        <f t="shared" si="2"/>
        <v>1603</v>
      </c>
      <c r="D74" s="107">
        <v>3527</v>
      </c>
      <c r="E74" s="104">
        <v>2389</v>
      </c>
      <c r="F74" s="100">
        <f t="shared" si="3"/>
        <v>1603</v>
      </c>
      <c r="G74" s="52">
        <v>3992</v>
      </c>
    </row>
    <row r="75" spans="1:7" ht="15" customHeight="1" hidden="1">
      <c r="A75" s="102" t="s">
        <v>214</v>
      </c>
      <c r="B75" s="104">
        <f>'[1]Bevétel részletes'!CB45</f>
        <v>0</v>
      </c>
      <c r="C75" s="100">
        <f t="shared" si="2"/>
        <v>0</v>
      </c>
      <c r="D75" s="107"/>
      <c r="E75" s="104">
        <v>0</v>
      </c>
      <c r="F75" s="100">
        <f t="shared" si="3"/>
        <v>0</v>
      </c>
      <c r="G75" s="52"/>
    </row>
    <row r="76" spans="1:7" ht="15" customHeight="1">
      <c r="A76" s="102" t="s">
        <v>215</v>
      </c>
      <c r="B76" s="104">
        <f>'[1]Bevétel részletes'!CC45</f>
        <v>0</v>
      </c>
      <c r="C76" s="100">
        <f t="shared" si="2"/>
        <v>0</v>
      </c>
      <c r="D76" s="107">
        <v>0</v>
      </c>
      <c r="E76" s="104">
        <v>388</v>
      </c>
      <c r="F76" s="100">
        <f t="shared" si="3"/>
        <v>0</v>
      </c>
      <c r="G76" s="52">
        <v>388</v>
      </c>
    </row>
    <row r="77" spans="1:7" ht="15" customHeight="1">
      <c r="A77" s="102" t="s">
        <v>216</v>
      </c>
      <c r="B77" s="104">
        <f>'[1]Bevétel részletes'!CD45</f>
        <v>0</v>
      </c>
      <c r="C77" s="100">
        <f t="shared" si="2"/>
        <v>0</v>
      </c>
      <c r="D77" s="107">
        <v>0</v>
      </c>
      <c r="E77" s="104">
        <v>1195</v>
      </c>
      <c r="F77" s="100">
        <f t="shared" si="3"/>
        <v>0</v>
      </c>
      <c r="G77" s="52">
        <v>1195</v>
      </c>
    </row>
    <row r="78" spans="1:7" ht="15" customHeight="1" hidden="1">
      <c r="A78" s="102" t="s">
        <v>217</v>
      </c>
      <c r="B78" s="104">
        <f>'[1]Bevétel részletes'!CE45</f>
        <v>0</v>
      </c>
      <c r="C78" s="100">
        <f t="shared" si="2"/>
        <v>0</v>
      </c>
      <c r="D78" s="107"/>
      <c r="E78" s="104">
        <v>0</v>
      </c>
      <c r="F78" s="100">
        <f t="shared" si="3"/>
        <v>0</v>
      </c>
      <c r="G78" s="52"/>
    </row>
    <row r="79" spans="1:7" ht="15" customHeight="1">
      <c r="A79" s="102" t="s">
        <v>218</v>
      </c>
      <c r="B79" s="104">
        <v>0</v>
      </c>
      <c r="C79" s="100">
        <f t="shared" si="2"/>
        <v>0</v>
      </c>
      <c r="D79" s="107">
        <v>0</v>
      </c>
      <c r="E79" s="104">
        <v>3243.75</v>
      </c>
      <c r="F79" s="100">
        <f t="shared" si="3"/>
        <v>0.25</v>
      </c>
      <c r="G79" s="52">
        <v>3244</v>
      </c>
    </row>
    <row r="80" spans="1:7" ht="15" customHeight="1" hidden="1">
      <c r="A80" s="102" t="s">
        <v>219</v>
      </c>
      <c r="B80" s="104">
        <f>'[1]Bevétel részletes'!CF45</f>
        <v>0</v>
      </c>
      <c r="C80" s="100">
        <f t="shared" si="2"/>
        <v>0</v>
      </c>
      <c r="D80" s="107"/>
      <c r="E80" s="104">
        <v>0</v>
      </c>
      <c r="F80" s="100">
        <f t="shared" si="3"/>
        <v>0</v>
      </c>
      <c r="G80" s="52"/>
    </row>
    <row r="81" spans="1:7" ht="15" customHeight="1">
      <c r="A81" s="102" t="s">
        <v>220</v>
      </c>
      <c r="B81" s="104">
        <f>'[1]Bevétel részletes'!CH45</f>
        <v>0</v>
      </c>
      <c r="C81" s="100">
        <f t="shared" si="2"/>
        <v>0</v>
      </c>
      <c r="D81" s="107">
        <v>0</v>
      </c>
      <c r="E81" s="104">
        <v>105.25</v>
      </c>
      <c r="F81" s="100">
        <f t="shared" si="3"/>
        <v>-0.25</v>
      </c>
      <c r="G81" s="52">
        <v>105</v>
      </c>
    </row>
    <row r="82" spans="1:7" ht="15" customHeight="1">
      <c r="A82" s="102" t="s">
        <v>221</v>
      </c>
      <c r="B82" s="71">
        <v>145</v>
      </c>
      <c r="C82" s="100">
        <f t="shared" si="2"/>
        <v>0</v>
      </c>
      <c r="D82" s="107">
        <v>145</v>
      </c>
      <c r="E82" s="104">
        <v>375</v>
      </c>
      <c r="F82" s="100">
        <f t="shared" si="3"/>
        <v>0</v>
      </c>
      <c r="G82" s="52">
        <v>375</v>
      </c>
    </row>
    <row r="83" spans="1:7" s="109" customFormat="1" ht="15" customHeight="1">
      <c r="A83" s="103" t="s">
        <v>69</v>
      </c>
      <c r="B83" s="105">
        <v>214734</v>
      </c>
      <c r="C83" s="138">
        <v>8093</v>
      </c>
      <c r="D83" s="105">
        <f>SUM(D7:D82)</f>
        <v>222827</v>
      </c>
      <c r="E83" s="105">
        <v>214734</v>
      </c>
      <c r="F83" s="138">
        <f t="shared" si="3"/>
        <v>8093</v>
      </c>
      <c r="G83" s="105">
        <f>SUM(G7:G82)</f>
        <v>222827</v>
      </c>
    </row>
    <row r="84" ht="15" customHeight="1"/>
    <row r="85" ht="15" customHeight="1"/>
  </sheetData>
  <sheetProtection/>
  <mergeCells count="4">
    <mergeCell ref="B5:D5"/>
    <mergeCell ref="E5:G5"/>
    <mergeCell ref="A2:G2"/>
    <mergeCell ref="G3:G4"/>
  </mergeCells>
  <printOptions horizontalCentered="1"/>
  <pageMargins left="0" right="0" top="0" bottom="0" header="0.11811023622047245" footer="0.11811023622047245"/>
  <pageSetup horizontalDpi="240" verticalDpi="24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34.140625" style="0" customWidth="1"/>
    <col min="2" max="4" width="15.7109375" style="0" customWidth="1"/>
    <col min="10" max="10" width="9.140625" style="5" customWidth="1"/>
  </cols>
  <sheetData>
    <row r="1" ht="30.75" customHeight="1"/>
    <row r="2" spans="1:10" s="28" customFormat="1" ht="43.5" customHeight="1">
      <c r="A2" s="160" t="s">
        <v>106</v>
      </c>
      <c r="B2" s="160"/>
      <c r="C2" s="160"/>
      <c r="D2" s="160"/>
      <c r="J2" s="112"/>
    </row>
    <row r="3" spans="1:4" ht="26.25" customHeight="1">
      <c r="A3" s="158" t="s">
        <v>107</v>
      </c>
      <c r="B3" s="159"/>
      <c r="D3" s="59" t="s">
        <v>116</v>
      </c>
    </row>
    <row r="4" spans="1:4" ht="29.25" customHeight="1">
      <c r="A4" s="2" t="s">
        <v>0</v>
      </c>
      <c r="B4" s="8" t="s">
        <v>154</v>
      </c>
      <c r="C4" s="7" t="s">
        <v>115</v>
      </c>
      <c r="D4" s="47" t="s">
        <v>225</v>
      </c>
    </row>
    <row r="5" spans="1:9" ht="15" customHeight="1">
      <c r="A5" s="3" t="s">
        <v>46</v>
      </c>
      <c r="B5" s="110">
        <v>15502</v>
      </c>
      <c r="C5" s="61">
        <f>D5-B5</f>
        <v>0</v>
      </c>
      <c r="D5" s="61">
        <v>15502</v>
      </c>
      <c r="I5" s="95"/>
    </row>
    <row r="6" spans="1:9" ht="15" customHeight="1">
      <c r="A6" s="3" t="s">
        <v>47</v>
      </c>
      <c r="B6" s="110">
        <v>1231</v>
      </c>
      <c r="C6" s="61">
        <f>D6-B6</f>
        <v>0</v>
      </c>
      <c r="D6" s="61">
        <v>1231</v>
      </c>
      <c r="I6" s="95"/>
    </row>
    <row r="7" spans="1:9" ht="15" customHeight="1">
      <c r="A7" s="3" t="s">
        <v>48</v>
      </c>
      <c r="B7" s="110">
        <v>537</v>
      </c>
      <c r="C7" s="61">
        <f>D7-B7</f>
        <v>0</v>
      </c>
      <c r="D7" s="61">
        <v>537</v>
      </c>
      <c r="I7" s="95"/>
    </row>
    <row r="8" spans="1:9" ht="15" customHeight="1">
      <c r="A8" s="3" t="s">
        <v>49</v>
      </c>
      <c r="B8" s="110">
        <v>756</v>
      </c>
      <c r="C8" s="61">
        <f>D8-B8</f>
        <v>0</v>
      </c>
      <c r="D8" s="61">
        <v>756</v>
      </c>
      <c r="I8" s="95"/>
    </row>
    <row r="9" spans="1:9" ht="15" customHeight="1">
      <c r="A9" s="3" t="s">
        <v>112</v>
      </c>
      <c r="B9" s="110">
        <v>353</v>
      </c>
      <c r="C9" s="61">
        <f>D9-B9</f>
        <v>0</v>
      </c>
      <c r="D9" s="61">
        <v>353</v>
      </c>
      <c r="I9" s="95"/>
    </row>
    <row r="10" spans="1:10" ht="15" customHeight="1">
      <c r="A10" s="4" t="s">
        <v>50</v>
      </c>
      <c r="B10" s="15">
        <f>SUM(B5:B9)</f>
        <v>18379</v>
      </c>
      <c r="C10" s="15">
        <f>SUM(C5:C8)</f>
        <v>0</v>
      </c>
      <c r="D10" s="15">
        <f>SUM(D5:D9)</f>
        <v>18379</v>
      </c>
      <c r="E10" s="57"/>
      <c r="F10" s="57"/>
      <c r="G10" s="57"/>
      <c r="H10" s="57"/>
      <c r="I10" s="95"/>
      <c r="J10" s="57"/>
    </row>
    <row r="11" spans="1:9" ht="15" customHeight="1">
      <c r="A11" s="3" t="s">
        <v>51</v>
      </c>
      <c r="B11" s="14">
        <v>4581</v>
      </c>
      <c r="C11" s="61">
        <f aca="true" t="shared" si="0" ref="C11:C20">D11-B11</f>
        <v>0</v>
      </c>
      <c r="D11" s="61">
        <v>4581</v>
      </c>
      <c r="I11" s="95"/>
    </row>
    <row r="12" spans="1:9" ht="15" customHeight="1">
      <c r="A12" s="3" t="s">
        <v>52</v>
      </c>
      <c r="B12" s="14">
        <v>177</v>
      </c>
      <c r="C12" s="61">
        <f t="shared" si="0"/>
        <v>0</v>
      </c>
      <c r="D12" s="61">
        <v>177</v>
      </c>
      <c r="I12" s="95"/>
    </row>
    <row r="13" spans="1:9" ht="15" customHeight="1">
      <c r="A13" s="3" t="s">
        <v>53</v>
      </c>
      <c r="B13" s="14">
        <v>0</v>
      </c>
      <c r="C13" s="61">
        <f t="shared" si="0"/>
        <v>0</v>
      </c>
      <c r="D13" s="61">
        <v>0</v>
      </c>
      <c r="I13" s="95"/>
    </row>
    <row r="14" spans="1:9" ht="15" customHeight="1">
      <c r="A14" s="3" t="s">
        <v>54</v>
      </c>
      <c r="B14" s="14">
        <v>105</v>
      </c>
      <c r="C14" s="61">
        <f t="shared" si="0"/>
        <v>0</v>
      </c>
      <c r="D14" s="61">
        <v>105</v>
      </c>
      <c r="I14" s="95"/>
    </row>
    <row r="15" spans="1:10" ht="15" customHeight="1">
      <c r="A15" s="4" t="s">
        <v>55</v>
      </c>
      <c r="B15" s="15">
        <f>SUM(B11:B14)</f>
        <v>4863</v>
      </c>
      <c r="C15" s="15">
        <f>SUM(C11:C14)</f>
        <v>0</v>
      </c>
      <c r="D15" s="15">
        <f>SUM(D11:D14)</f>
        <v>4863</v>
      </c>
      <c r="E15" s="57"/>
      <c r="F15" s="57"/>
      <c r="G15" s="57"/>
      <c r="H15" s="57"/>
      <c r="I15" s="95"/>
      <c r="J15" s="57"/>
    </row>
    <row r="16" spans="1:9" ht="15" customHeight="1">
      <c r="A16" s="3" t="s">
        <v>56</v>
      </c>
      <c r="B16" s="14">
        <v>2840</v>
      </c>
      <c r="C16" s="61">
        <f t="shared" si="0"/>
        <v>0</v>
      </c>
      <c r="D16" s="14">
        <v>2840</v>
      </c>
      <c r="E16" s="5"/>
      <c r="F16" s="5"/>
      <c r="G16" s="5"/>
      <c r="H16" s="5"/>
      <c r="I16" s="95"/>
    </row>
    <row r="17" spans="1:9" ht="15" customHeight="1">
      <c r="A17" s="3" t="s">
        <v>57</v>
      </c>
      <c r="B17" s="14">
        <v>2059</v>
      </c>
      <c r="C17" s="61">
        <f t="shared" si="0"/>
        <v>0</v>
      </c>
      <c r="D17" s="14">
        <v>2059</v>
      </c>
      <c r="E17" s="5"/>
      <c r="F17" s="5"/>
      <c r="G17" s="5"/>
      <c r="H17" s="5"/>
      <c r="I17" s="95"/>
    </row>
    <row r="18" spans="1:9" ht="15" customHeight="1">
      <c r="A18" s="3" t="s">
        <v>58</v>
      </c>
      <c r="B18" s="14">
        <v>1405</v>
      </c>
      <c r="C18" s="61">
        <f t="shared" si="0"/>
        <v>0</v>
      </c>
      <c r="D18" s="14">
        <v>1405</v>
      </c>
      <c r="E18" s="5"/>
      <c r="F18" s="5"/>
      <c r="G18" s="5"/>
      <c r="H18" s="5"/>
      <c r="I18" s="95"/>
    </row>
    <row r="19" spans="1:10" ht="15" customHeight="1">
      <c r="A19" s="4" t="s">
        <v>59</v>
      </c>
      <c r="B19" s="15">
        <f>SUM(B16:B18)</f>
        <v>6304</v>
      </c>
      <c r="C19" s="15">
        <f>SUM(C16:C18)</f>
        <v>0</v>
      </c>
      <c r="D19" s="15">
        <v>6304</v>
      </c>
      <c r="E19" s="57"/>
      <c r="F19" s="57"/>
      <c r="G19" s="57"/>
      <c r="H19" s="57"/>
      <c r="I19" s="95"/>
      <c r="J19" s="57"/>
    </row>
    <row r="20" spans="1:9" ht="15" customHeight="1">
      <c r="A20" s="4" t="s">
        <v>60</v>
      </c>
      <c r="B20" s="15">
        <v>200</v>
      </c>
      <c r="C20" s="63">
        <f t="shared" si="0"/>
        <v>0</v>
      </c>
      <c r="D20" s="111">
        <v>200</v>
      </c>
      <c r="E20" s="5"/>
      <c r="F20" s="5"/>
      <c r="G20" s="5"/>
      <c r="H20" s="5"/>
      <c r="I20" s="95"/>
    </row>
    <row r="21" spans="1:10" ht="15" customHeight="1">
      <c r="A21" s="10" t="s">
        <v>61</v>
      </c>
      <c r="B21" s="16">
        <f>B10+B15+B19+B20</f>
        <v>29746</v>
      </c>
      <c r="C21" s="16">
        <f>C10+C15+C19+C20</f>
        <v>0</v>
      </c>
      <c r="D21" s="16">
        <f>D10+D15+D19+D20</f>
        <v>29746</v>
      </c>
      <c r="E21" s="58"/>
      <c r="F21" s="58"/>
      <c r="G21" s="58"/>
      <c r="H21" s="58"/>
      <c r="I21" s="95"/>
      <c r="J21" s="58"/>
    </row>
    <row r="22" spans="1:3" ht="15" customHeight="1">
      <c r="A22" s="11"/>
      <c r="B22" s="12"/>
      <c r="C22" s="13"/>
    </row>
    <row r="23" spans="1:3" ht="15" customHeight="1">
      <c r="A23" s="11"/>
      <c r="B23" s="12"/>
      <c r="C23" s="13"/>
    </row>
    <row r="24" spans="1:3" ht="15" customHeight="1">
      <c r="A24" s="11"/>
      <c r="B24" s="12"/>
      <c r="C24" s="13"/>
    </row>
    <row r="25" ht="14.25" customHeight="1">
      <c r="A25" t="s">
        <v>108</v>
      </c>
    </row>
    <row r="26" spans="1:2" ht="3" customHeight="1" hidden="1">
      <c r="A26" s="158" t="s">
        <v>108</v>
      </c>
      <c r="B26" s="158"/>
    </row>
    <row r="27" spans="1:4" ht="31.5" customHeight="1">
      <c r="A27" s="2" t="s">
        <v>0</v>
      </c>
      <c r="B27" s="8" t="s">
        <v>154</v>
      </c>
      <c r="C27" s="7" t="s">
        <v>115</v>
      </c>
      <c r="D27" s="47" t="s">
        <v>225</v>
      </c>
    </row>
    <row r="28" spans="1:4" ht="15" customHeight="1">
      <c r="A28" s="3" t="s">
        <v>46</v>
      </c>
      <c r="B28" s="14">
        <v>30281</v>
      </c>
      <c r="C28" s="61">
        <f>D28-B28</f>
        <v>0</v>
      </c>
      <c r="D28" s="61">
        <v>30281</v>
      </c>
    </row>
    <row r="29" spans="1:4" ht="15" customHeight="1">
      <c r="A29" s="3" t="s">
        <v>47</v>
      </c>
      <c r="B29" s="14">
        <v>6741</v>
      </c>
      <c r="C29" s="61">
        <f aca="true" t="shared" si="1" ref="C29:C44">D29-B29</f>
        <v>0</v>
      </c>
      <c r="D29" s="61">
        <v>6741</v>
      </c>
    </row>
    <row r="30" spans="1:4" ht="15" customHeight="1">
      <c r="A30" s="3" t="s">
        <v>48</v>
      </c>
      <c r="B30" s="14">
        <v>1735</v>
      </c>
      <c r="C30" s="61">
        <f t="shared" si="1"/>
        <v>0</v>
      </c>
      <c r="D30" s="61">
        <v>1735</v>
      </c>
    </row>
    <row r="31" spans="1:4" ht="15" customHeight="1">
      <c r="A31" s="3" t="s">
        <v>49</v>
      </c>
      <c r="B31" s="14">
        <v>1412</v>
      </c>
      <c r="C31" s="61">
        <f t="shared" si="1"/>
        <v>0</v>
      </c>
      <c r="D31" s="61">
        <v>1412</v>
      </c>
    </row>
    <row r="32" spans="1:4" ht="15" customHeight="1">
      <c r="A32" s="3" t="s">
        <v>62</v>
      </c>
      <c r="B32" s="14">
        <v>1310</v>
      </c>
      <c r="C32" s="61">
        <f t="shared" si="1"/>
        <v>0</v>
      </c>
      <c r="D32" s="61">
        <v>1310</v>
      </c>
    </row>
    <row r="33" spans="1:9" ht="15" customHeight="1">
      <c r="A33" s="4" t="s">
        <v>50</v>
      </c>
      <c r="B33" s="15">
        <f>SUM(B28:B32)</f>
        <v>41479</v>
      </c>
      <c r="C33" s="63">
        <f t="shared" si="1"/>
        <v>0</v>
      </c>
      <c r="D33" s="15">
        <f>SUM(D28:D32)</f>
        <v>41479</v>
      </c>
      <c r="E33" s="57"/>
      <c r="F33" s="57"/>
      <c r="G33" s="57"/>
      <c r="H33" s="57"/>
      <c r="I33" s="57"/>
    </row>
    <row r="34" spans="1:9" ht="15" customHeight="1">
      <c r="A34" s="3" t="s">
        <v>51</v>
      </c>
      <c r="B34" s="14">
        <v>10417</v>
      </c>
      <c r="C34" s="61">
        <f t="shared" si="1"/>
        <v>0</v>
      </c>
      <c r="D34" s="61">
        <v>10417</v>
      </c>
      <c r="E34" s="5"/>
      <c r="F34" s="5"/>
      <c r="G34" s="5"/>
      <c r="H34" s="5"/>
      <c r="I34" s="5"/>
    </row>
    <row r="35" spans="1:9" ht="15" customHeight="1">
      <c r="A35" s="3" t="s">
        <v>52</v>
      </c>
      <c r="B35" s="14">
        <v>402</v>
      </c>
      <c r="C35" s="61">
        <f t="shared" si="1"/>
        <v>0</v>
      </c>
      <c r="D35" s="61">
        <v>402</v>
      </c>
      <c r="E35" s="5"/>
      <c r="F35" s="5"/>
      <c r="G35" s="5"/>
      <c r="H35" s="5"/>
      <c r="I35" s="5"/>
    </row>
    <row r="36" spans="1:9" ht="15" customHeight="1">
      <c r="A36" s="3" t="s">
        <v>53</v>
      </c>
      <c r="B36" s="14">
        <v>0</v>
      </c>
      <c r="C36" s="61">
        <f t="shared" si="1"/>
        <v>0</v>
      </c>
      <c r="D36" s="61">
        <v>0</v>
      </c>
      <c r="E36" s="5"/>
      <c r="F36" s="5"/>
      <c r="G36" s="5"/>
      <c r="H36" s="5"/>
      <c r="I36" s="5"/>
    </row>
    <row r="37" spans="1:9" ht="15" customHeight="1">
      <c r="A37" s="3" t="s">
        <v>54</v>
      </c>
      <c r="B37" s="14">
        <v>50</v>
      </c>
      <c r="C37" s="61">
        <f t="shared" si="1"/>
        <v>0</v>
      </c>
      <c r="D37" s="61">
        <v>50</v>
      </c>
      <c r="E37" s="5"/>
      <c r="F37" s="5"/>
      <c r="G37" s="5"/>
      <c r="H37" s="5"/>
      <c r="I37" s="5"/>
    </row>
    <row r="38" spans="1:9" ht="15" customHeight="1">
      <c r="A38" s="4" t="s">
        <v>55</v>
      </c>
      <c r="B38" s="15">
        <f>SUM(B34:B37)</f>
        <v>10869</v>
      </c>
      <c r="C38" s="63">
        <f t="shared" si="1"/>
        <v>0</v>
      </c>
      <c r="D38" s="15">
        <f>SUM(D34:D37)</f>
        <v>10869</v>
      </c>
      <c r="E38" s="57"/>
      <c r="F38" s="57"/>
      <c r="G38" s="57"/>
      <c r="H38" s="57"/>
      <c r="I38" s="57"/>
    </row>
    <row r="39" spans="1:4" ht="15" customHeight="1">
      <c r="A39" s="3" t="s">
        <v>56</v>
      </c>
      <c r="B39" s="14">
        <v>2593</v>
      </c>
      <c r="C39" s="61">
        <f t="shared" si="1"/>
        <v>431</v>
      </c>
      <c r="D39" s="14">
        <v>3024</v>
      </c>
    </row>
    <row r="40" spans="1:4" ht="15" customHeight="1">
      <c r="A40" s="3" t="s">
        <v>57</v>
      </c>
      <c r="B40" s="14">
        <v>7314</v>
      </c>
      <c r="C40" s="61">
        <f t="shared" si="1"/>
        <v>240</v>
      </c>
      <c r="D40" s="14">
        <v>7554</v>
      </c>
    </row>
    <row r="41" spans="1:4" ht="15" customHeight="1">
      <c r="A41" s="3" t="s">
        <v>58</v>
      </c>
      <c r="B41" s="14">
        <v>2490</v>
      </c>
      <c r="C41" s="61">
        <f t="shared" si="1"/>
        <v>153</v>
      </c>
      <c r="D41" s="14">
        <v>2643</v>
      </c>
    </row>
    <row r="42" spans="1:4" ht="15" customHeight="1">
      <c r="A42" s="3" t="s">
        <v>63</v>
      </c>
      <c r="B42" s="14">
        <v>265</v>
      </c>
      <c r="C42" s="61">
        <f t="shared" si="1"/>
        <v>0</v>
      </c>
      <c r="D42" s="14">
        <v>265</v>
      </c>
    </row>
    <row r="43" spans="1:9" ht="15" customHeight="1">
      <c r="A43" s="4" t="s">
        <v>59</v>
      </c>
      <c r="B43" s="15">
        <f>SUM(B39:B42)</f>
        <v>12662</v>
      </c>
      <c r="C43" s="63">
        <f t="shared" si="1"/>
        <v>824</v>
      </c>
      <c r="D43" s="15">
        <f>SUM(D39:D42)</f>
        <v>13486</v>
      </c>
      <c r="E43" s="57"/>
      <c r="F43" s="57"/>
      <c r="G43" s="57"/>
      <c r="H43" s="57"/>
      <c r="I43" s="57"/>
    </row>
    <row r="44" spans="1:9" ht="15" customHeight="1">
      <c r="A44" s="4" t="s">
        <v>60</v>
      </c>
      <c r="B44" s="15">
        <v>9493</v>
      </c>
      <c r="C44" s="63">
        <f t="shared" si="1"/>
        <v>236</v>
      </c>
      <c r="D44" s="63">
        <v>9729</v>
      </c>
      <c r="E44" s="5"/>
      <c r="F44" s="5"/>
      <c r="G44" s="5"/>
      <c r="H44" s="5"/>
      <c r="I44" s="5"/>
    </row>
    <row r="45" spans="1:9" ht="15" customHeight="1">
      <c r="A45" s="10" t="s">
        <v>61</v>
      </c>
      <c r="B45" s="16">
        <f>B33+B38+B43+B44</f>
        <v>74503</v>
      </c>
      <c r="C45" s="16">
        <f>C33+C38+C43+C44</f>
        <v>1060</v>
      </c>
      <c r="D45" s="16">
        <f>D33+D38+D43+D44</f>
        <v>75563</v>
      </c>
      <c r="E45" s="58"/>
      <c r="F45" s="58"/>
      <c r="G45" s="58"/>
      <c r="H45" s="58"/>
      <c r="I45" s="58"/>
    </row>
    <row r="46" spans="1:3" ht="15" customHeight="1">
      <c r="A46" s="11"/>
      <c r="B46" s="13"/>
      <c r="C46" s="13"/>
    </row>
    <row r="47" spans="1:3" ht="15" customHeight="1">
      <c r="A47" s="11"/>
      <c r="B47" s="13"/>
      <c r="C47" s="13"/>
    </row>
    <row r="48" spans="1:3" ht="15" customHeight="1">
      <c r="A48" s="11"/>
      <c r="B48" s="13"/>
      <c r="C48" s="13"/>
    </row>
    <row r="49" spans="1:3" ht="15" customHeight="1">
      <c r="A49" s="11"/>
      <c r="B49" s="13"/>
      <c r="C49" s="13"/>
    </row>
    <row r="50" ht="15" customHeight="1"/>
    <row r="51" spans="1:2" s="5" customFormat="1" ht="69.75" customHeight="1">
      <c r="A51" s="158"/>
      <c r="B51" s="158"/>
    </row>
    <row r="52" spans="1:3" s="5" customFormat="1" ht="15" customHeight="1">
      <c r="A52" s="53"/>
      <c r="B52" s="53"/>
      <c r="C52" s="53"/>
    </row>
    <row r="53" spans="1:3" s="5" customFormat="1" ht="15" customHeight="1">
      <c r="A53" s="54"/>
      <c r="B53" s="55"/>
      <c r="C53" s="55"/>
    </row>
    <row r="54" spans="1:3" s="5" customFormat="1" ht="15" customHeight="1">
      <c r="A54" s="54"/>
      <c r="B54" s="55"/>
      <c r="C54" s="55"/>
    </row>
    <row r="55" spans="1:3" s="5" customFormat="1" ht="15" customHeight="1">
      <c r="A55" s="54"/>
      <c r="B55" s="55"/>
      <c r="C55" s="55"/>
    </row>
    <row r="56" spans="1:3" s="5" customFormat="1" ht="15" customHeight="1">
      <c r="A56" s="54"/>
      <c r="B56" s="55"/>
      <c r="C56" s="55"/>
    </row>
    <row r="57" spans="1:3" s="5" customFormat="1" ht="15" customHeight="1">
      <c r="A57" s="56"/>
      <c r="B57" s="57"/>
      <c r="C57" s="57"/>
    </row>
    <row r="58" spans="1:3" s="5" customFormat="1" ht="15" customHeight="1">
      <c r="A58" s="54"/>
      <c r="B58" s="55"/>
      <c r="C58" s="55"/>
    </row>
    <row r="59" spans="1:3" s="5" customFormat="1" ht="15" customHeight="1">
      <c r="A59" s="54"/>
      <c r="B59" s="55"/>
      <c r="C59" s="55"/>
    </row>
    <row r="60" spans="1:3" s="5" customFormat="1" ht="15" customHeight="1">
      <c r="A60" s="54"/>
      <c r="B60" s="55"/>
      <c r="C60" s="55"/>
    </row>
    <row r="61" spans="1:3" s="5" customFormat="1" ht="15" customHeight="1">
      <c r="A61" s="54"/>
      <c r="B61" s="55"/>
      <c r="C61" s="55"/>
    </row>
    <row r="62" spans="1:3" s="5" customFormat="1" ht="15" customHeight="1">
      <c r="A62" s="56"/>
      <c r="B62" s="57"/>
      <c r="C62" s="57"/>
    </row>
    <row r="63" spans="1:3" s="5" customFormat="1" ht="15" customHeight="1">
      <c r="A63" s="54"/>
      <c r="B63" s="55"/>
      <c r="C63" s="55"/>
    </row>
    <row r="64" spans="1:3" s="5" customFormat="1" ht="15" customHeight="1">
      <c r="A64" s="54"/>
      <c r="B64" s="55"/>
      <c r="C64" s="55"/>
    </row>
    <row r="65" spans="1:3" s="5" customFormat="1" ht="15" customHeight="1">
      <c r="A65" s="54"/>
      <c r="B65" s="55"/>
      <c r="C65" s="55"/>
    </row>
    <row r="66" spans="1:3" s="5" customFormat="1" ht="15" customHeight="1">
      <c r="A66" s="54"/>
      <c r="B66" s="55"/>
      <c r="C66" s="55"/>
    </row>
    <row r="67" spans="1:3" s="5" customFormat="1" ht="15" customHeight="1">
      <c r="A67" s="56"/>
      <c r="B67" s="57"/>
      <c r="C67" s="57"/>
    </row>
    <row r="68" spans="1:3" s="5" customFormat="1" ht="15" customHeight="1">
      <c r="A68" s="56"/>
      <c r="B68" s="57"/>
      <c r="C68" s="57"/>
    </row>
    <row r="69" spans="1:3" s="5" customFormat="1" ht="15" customHeight="1">
      <c r="A69" s="56"/>
      <c r="B69" s="57"/>
      <c r="C69" s="57"/>
    </row>
    <row r="70" spans="1:3" s="5" customFormat="1" ht="15" customHeight="1">
      <c r="A70" s="56"/>
      <c r="B70" s="57"/>
      <c r="C70" s="57"/>
    </row>
    <row r="71" spans="1:3" s="5" customFormat="1" ht="15" customHeight="1">
      <c r="A71" s="56"/>
      <c r="B71" s="57"/>
      <c r="C71" s="57"/>
    </row>
    <row r="72" spans="1:3" s="5" customFormat="1" ht="15" customHeight="1">
      <c r="A72" s="56"/>
      <c r="B72" s="57"/>
      <c r="C72" s="57"/>
    </row>
    <row r="73" spans="1:3" s="5" customFormat="1" ht="15" customHeight="1">
      <c r="A73" s="11"/>
      <c r="B73" s="58"/>
      <c r="C73" s="58"/>
    </row>
    <row r="74" ht="15" customHeight="1"/>
  </sheetData>
  <sheetProtection/>
  <mergeCells count="4">
    <mergeCell ref="A3:B3"/>
    <mergeCell ref="A26:B26"/>
    <mergeCell ref="A51:B51"/>
    <mergeCell ref="A2:D2"/>
  </mergeCells>
  <printOptions horizontalCentered="1"/>
  <pageMargins left="0.7874015748031497" right="0.7874015748031497" top="0" bottom="0" header="0.5118110236220472" footer="0.5118110236220472"/>
  <pageSetup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3.28125" style="0" customWidth="1"/>
    <col min="2" max="4" width="15.7109375" style="0" customWidth="1"/>
  </cols>
  <sheetData>
    <row r="1" spans="1:5" ht="18.75">
      <c r="A1" s="155" t="s">
        <v>240</v>
      </c>
      <c r="B1" s="155"/>
      <c r="C1" s="155"/>
      <c r="D1" s="155"/>
      <c r="E1" s="155"/>
    </row>
    <row r="2" spans="1:5" ht="18.75">
      <c r="A2" s="155" t="s">
        <v>263</v>
      </c>
      <c r="B2" s="155"/>
      <c r="C2" s="155"/>
      <c r="D2" s="155"/>
      <c r="E2" s="155"/>
    </row>
    <row r="3" spans="1:5" ht="16.5" customHeight="1">
      <c r="A3" s="71"/>
      <c r="B3" s="71"/>
      <c r="C3" s="71"/>
      <c r="D3" s="71"/>
      <c r="E3" s="71"/>
    </row>
    <row r="4" spans="1:5" ht="16.5" customHeight="1">
      <c r="A4" s="72" t="s">
        <v>249</v>
      </c>
      <c r="B4" s="72"/>
      <c r="C4" s="72"/>
      <c r="D4" s="72"/>
      <c r="E4" s="72"/>
    </row>
    <row r="5" spans="1:5" ht="16.5" customHeight="1">
      <c r="A5" s="117" t="s">
        <v>0</v>
      </c>
      <c r="B5" s="117" t="s">
        <v>264</v>
      </c>
      <c r="C5" s="118" t="s">
        <v>115</v>
      </c>
      <c r="D5" s="117" t="s">
        <v>241</v>
      </c>
      <c r="E5" s="119"/>
    </row>
    <row r="6" spans="1:5" ht="16.5" customHeight="1">
      <c r="A6" s="3" t="s">
        <v>242</v>
      </c>
      <c r="B6" s="120">
        <v>300</v>
      </c>
      <c r="C6" s="61">
        <f>D6-B6</f>
        <v>0</v>
      </c>
      <c r="D6" s="121">
        <v>300</v>
      </c>
      <c r="E6" s="122"/>
    </row>
    <row r="7" spans="1:5" ht="16.5" customHeight="1">
      <c r="A7" s="4" t="s">
        <v>50</v>
      </c>
      <c r="B7" s="123">
        <v>300</v>
      </c>
      <c r="C7" s="63">
        <f aca="true" t="shared" si="0" ref="C7:C17">D7-B7</f>
        <v>0</v>
      </c>
      <c r="D7" s="124">
        <v>300</v>
      </c>
      <c r="E7" s="125"/>
    </row>
    <row r="8" spans="1:5" ht="16.5" customHeight="1">
      <c r="A8" s="3" t="s">
        <v>243</v>
      </c>
      <c r="B8" s="120">
        <v>5</v>
      </c>
      <c r="C8" s="61">
        <f t="shared" si="0"/>
        <v>0</v>
      </c>
      <c r="D8" s="121">
        <v>5</v>
      </c>
      <c r="E8" s="122" t="s">
        <v>251</v>
      </c>
    </row>
    <row r="9" spans="1:5" ht="16.5" customHeight="1">
      <c r="A9" s="3" t="s">
        <v>53</v>
      </c>
      <c r="B9" s="120">
        <v>33</v>
      </c>
      <c r="C9" s="61">
        <f t="shared" si="0"/>
        <v>10</v>
      </c>
      <c r="D9" s="121">
        <v>43</v>
      </c>
      <c r="E9" s="122"/>
    </row>
    <row r="10" spans="1:5" ht="16.5" customHeight="1">
      <c r="A10" s="4" t="s">
        <v>244</v>
      </c>
      <c r="B10" s="124">
        <f>SUM(B8:B9)</f>
        <v>38</v>
      </c>
      <c r="C10" s="124">
        <f>SUM(C8:C9)</f>
        <v>10</v>
      </c>
      <c r="D10" s="124">
        <f>SUM(D8:D9)</f>
        <v>48</v>
      </c>
      <c r="E10" s="125"/>
    </row>
    <row r="11" spans="1:5" ht="16.5" customHeight="1">
      <c r="A11" s="3" t="s">
        <v>56</v>
      </c>
      <c r="B11" s="120">
        <v>0</v>
      </c>
      <c r="C11" s="61">
        <f t="shared" si="0"/>
        <v>0</v>
      </c>
      <c r="D11" s="121">
        <v>0</v>
      </c>
      <c r="E11" s="122"/>
    </row>
    <row r="12" spans="1:5" ht="16.5" customHeight="1">
      <c r="A12" s="3" t="s">
        <v>57</v>
      </c>
      <c r="B12" s="120">
        <v>34</v>
      </c>
      <c r="C12" s="61">
        <f t="shared" si="0"/>
        <v>0</v>
      </c>
      <c r="D12" s="121">
        <v>34</v>
      </c>
      <c r="E12" s="122"/>
    </row>
    <row r="13" spans="1:5" ht="16.5" customHeight="1">
      <c r="A13" s="3" t="s">
        <v>245</v>
      </c>
      <c r="B13" s="120">
        <v>434</v>
      </c>
      <c r="C13" s="61">
        <f t="shared" si="0"/>
        <v>0</v>
      </c>
      <c r="D13" s="121">
        <v>434</v>
      </c>
      <c r="E13" s="122"/>
    </row>
    <row r="14" spans="1:5" ht="16.5" customHeight="1">
      <c r="A14" s="3" t="s">
        <v>63</v>
      </c>
      <c r="B14" s="120">
        <v>4</v>
      </c>
      <c r="C14" s="61">
        <f t="shared" si="0"/>
        <v>0</v>
      </c>
      <c r="D14" s="121">
        <v>4</v>
      </c>
      <c r="E14" s="122"/>
    </row>
    <row r="15" spans="1:5" ht="16.5" customHeight="1">
      <c r="A15" s="4" t="s">
        <v>246</v>
      </c>
      <c r="B15" s="123">
        <f>SUM(B11:B14)</f>
        <v>472</v>
      </c>
      <c r="C15" s="63">
        <f t="shared" si="0"/>
        <v>0</v>
      </c>
      <c r="D15" s="124">
        <f>SUM(D11:D14)</f>
        <v>472</v>
      </c>
      <c r="E15" s="125"/>
    </row>
    <row r="16" spans="1:5" ht="16.5" customHeight="1">
      <c r="A16" s="4" t="s">
        <v>265</v>
      </c>
      <c r="B16" s="123">
        <v>0</v>
      </c>
      <c r="C16" s="63">
        <f t="shared" si="0"/>
        <v>50</v>
      </c>
      <c r="D16" s="124">
        <v>50</v>
      </c>
      <c r="E16" s="125"/>
    </row>
    <row r="17" spans="1:5" ht="16.5" customHeight="1">
      <c r="A17" s="4" t="s">
        <v>61</v>
      </c>
      <c r="B17" s="123">
        <f>B15+B10+B7</f>
        <v>810</v>
      </c>
      <c r="C17" s="63">
        <f t="shared" si="0"/>
        <v>60</v>
      </c>
      <c r="D17" s="123">
        <f>D15+D10+D7+D16</f>
        <v>870</v>
      </c>
      <c r="E17" s="125"/>
    </row>
    <row r="18" spans="1:5" ht="16.5" customHeight="1">
      <c r="A18" s="126"/>
      <c r="B18" s="127"/>
      <c r="C18" s="127"/>
      <c r="D18" s="127"/>
      <c r="E18" s="127"/>
    </row>
    <row r="19" spans="1:5" ht="16.5" customHeight="1">
      <c r="A19" s="128" t="s">
        <v>250</v>
      </c>
      <c r="B19" s="127"/>
      <c r="C19" s="127"/>
      <c r="D19" s="127"/>
      <c r="E19" s="127"/>
    </row>
    <row r="20" spans="1:5" ht="16.5" customHeight="1">
      <c r="A20" s="129" t="s">
        <v>0</v>
      </c>
      <c r="B20" s="117" t="s">
        <v>264</v>
      </c>
      <c r="C20" s="118" t="s">
        <v>115</v>
      </c>
      <c r="D20" s="129" t="s">
        <v>241</v>
      </c>
      <c r="E20" s="130"/>
    </row>
    <row r="21" spans="1:5" ht="16.5" customHeight="1">
      <c r="A21" s="131" t="s">
        <v>247</v>
      </c>
      <c r="B21" s="132">
        <v>810</v>
      </c>
      <c r="C21" s="61">
        <f>D21-B21</f>
        <v>10</v>
      </c>
      <c r="D21" s="121">
        <v>820</v>
      </c>
      <c r="E21" s="122"/>
    </row>
    <row r="22" spans="1:5" ht="16.5" customHeight="1">
      <c r="A22" s="3" t="s">
        <v>266</v>
      </c>
      <c r="B22" s="120">
        <v>0</v>
      </c>
      <c r="C22" s="61">
        <v>50</v>
      </c>
      <c r="D22" s="121">
        <v>50</v>
      </c>
      <c r="E22" s="122"/>
    </row>
    <row r="23" spans="1:5" ht="16.5" customHeight="1">
      <c r="A23" s="4" t="s">
        <v>45</v>
      </c>
      <c r="B23" s="123">
        <f>SUM(B21:B22)</f>
        <v>810</v>
      </c>
      <c r="C23" s="63">
        <f>D23-B23</f>
        <v>60</v>
      </c>
      <c r="D23" s="124">
        <f>SUM(D21:D22)</f>
        <v>870</v>
      </c>
      <c r="E23" s="125"/>
    </row>
    <row r="24" ht="16.5" customHeight="1"/>
    <row r="25" spans="1:4" s="133" customFormat="1" ht="15">
      <c r="A25" s="161" t="s">
        <v>248</v>
      </c>
      <c r="B25" s="161"/>
      <c r="C25" s="161"/>
      <c r="D25" s="161"/>
    </row>
    <row r="26" spans="1:4" s="133" customFormat="1" ht="23.25" customHeight="1">
      <c r="A26" s="161" t="s">
        <v>267</v>
      </c>
      <c r="B26" s="161"/>
      <c r="C26" s="161"/>
      <c r="D26" s="161"/>
    </row>
  </sheetData>
  <sheetProtection/>
  <mergeCells count="4">
    <mergeCell ref="A1:E1"/>
    <mergeCell ref="A2:E2"/>
    <mergeCell ref="A25:D25"/>
    <mergeCell ref="A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Héhalom Község Önk</dc:creator>
  <cp:keywords/>
  <dc:description/>
  <cp:lastModifiedBy>Kovács Krisztián</cp:lastModifiedBy>
  <cp:lastPrinted>2011-05-09T09:27:41Z</cp:lastPrinted>
  <dcterms:created xsi:type="dcterms:W3CDTF">2007-08-28T11:44:56Z</dcterms:created>
  <dcterms:modified xsi:type="dcterms:W3CDTF">2012-05-27T21:14:36Z</dcterms:modified>
  <cp:category/>
  <cp:version/>
  <cp:contentType/>
  <cp:contentStatus/>
</cp:coreProperties>
</file>